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cekova\Documents\01 Intranet &amp; Agent\"/>
    </mc:Choice>
  </mc:AlternateContent>
  <xr:revisionPtr revIDLastSave="0" documentId="8_{3F0517C6-7630-42E6-8B75-FCEF111A96F6}" xr6:coauthVersionLast="47" xr6:coauthVersionMax="47" xr10:uidLastSave="{00000000-0000-0000-0000-000000000000}"/>
  <bookViews>
    <workbookView xWindow="2340" yWindow="150" windowWidth="21600" windowHeight="15450" xr2:uid="{00000000-000D-0000-FFFF-FFFF00000000}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91029"/>
</workbook>
</file>

<file path=xl/calcChain.xml><?xml version="1.0" encoding="utf-8"?>
<calcChain xmlns="http://schemas.openxmlformats.org/spreadsheetml/2006/main">
  <c r="P51" i="7" l="1"/>
  <c r="P49" i="7" s="1"/>
  <c r="J25" i="5"/>
  <c r="J17" i="5"/>
  <c r="J11" i="5"/>
  <c r="J9" i="5" s="1"/>
  <c r="J6" i="5" s="1"/>
  <c r="H13" i="4"/>
  <c r="H40" i="4"/>
  <c r="H35" i="4"/>
  <c r="H30" i="4"/>
  <c r="H29" i="4" s="1"/>
  <c r="H26" i="4"/>
  <c r="H23" i="4"/>
  <c r="H22" i="4" s="1"/>
  <c r="H10" i="4"/>
  <c r="H7" i="4"/>
  <c r="H6" i="4" s="1"/>
  <c r="H24" i="3"/>
  <c r="H19" i="3"/>
  <c r="H16" i="3"/>
  <c r="H10" i="3"/>
  <c r="H7" i="3"/>
  <c r="P26" i="7"/>
  <c r="P23" i="7"/>
  <c r="P21" i="7" s="1"/>
  <c r="P39" i="7"/>
  <c r="P6" i="7"/>
  <c r="P17" i="7"/>
  <c r="N24" i="7"/>
  <c r="P24" i="7" s="1"/>
  <c r="N21" i="7"/>
  <c r="N17" i="7"/>
  <c r="O21" i="7"/>
  <c r="O17" i="7"/>
  <c r="P34" i="7"/>
  <c r="L22" i="1"/>
  <c r="H5" i="4" l="1"/>
  <c r="H6" i="3"/>
  <c r="J5" i="5"/>
  <c r="H15" i="3"/>
  <c r="O16" i="7"/>
  <c r="P16" i="7"/>
  <c r="P5" i="7" s="1"/>
  <c r="N16" i="7"/>
  <c r="H5" i="3" l="1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<sst xmlns="http://schemas.openxmlformats.org/spreadsheetml/2006/main" count="219" uniqueCount="161">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</sst>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57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/>
    <xf numFmtId="0" fontId="4" fillId="2" borderId="11" xfId="0" applyFont="1" applyFill="1" applyBorder="1"/>
    <xf numFmtId="0" fontId="4" fillId="0" borderId="13" xfId="0" applyFont="1" applyBorder="1"/>
    <xf numFmtId="3" fontId="4" fillId="0" borderId="8" xfId="0" applyNumberFormat="1" applyFont="1" applyBorder="1"/>
    <xf numFmtId="3" fontId="4" fillId="2" borderId="8" xfId="0" applyNumberFormat="1" applyFont="1" applyFill="1" applyBorder="1"/>
    <xf numFmtId="0" fontId="4" fillId="2" borderId="8" xfId="0" applyFont="1" applyFill="1" applyBorder="1"/>
    <xf numFmtId="0" fontId="4" fillId="0" borderId="9" xfId="0" applyFont="1" applyBorder="1"/>
    <xf numFmtId="3" fontId="7" fillId="2" borderId="0" xfId="0" applyNumberFormat="1" applyFont="1" applyFill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0" fontId="4" fillId="0" borderId="0" xfId="0" applyFont="1"/>
    <xf numFmtId="3" fontId="7" fillId="0" borderId="0" xfId="0" applyNumberFormat="1" applyFont="1"/>
    <xf numFmtId="3" fontId="7" fillId="0" borderId="3" xfId="0" applyNumberFormat="1" applyFont="1" applyBorder="1"/>
    <xf numFmtId="3" fontId="8" fillId="0" borderId="0" xfId="0" applyNumberFormat="1" applyFont="1"/>
    <xf numFmtId="3" fontId="7" fillId="2" borderId="1" xfId="0" applyNumberFormat="1" applyFont="1" applyFill="1" applyBorder="1"/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0" xfId="0" applyNumberFormat="1" applyFont="1" applyAlignment="1">
      <alignment vertical="top"/>
    </xf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4" fillId="2" borderId="0" xfId="0" applyFont="1" applyFill="1"/>
    <xf numFmtId="0" fontId="4" fillId="2" borderId="4" xfId="0" applyFont="1" applyFill="1" applyBorder="1"/>
    <xf numFmtId="0" fontId="4" fillId="0" borderId="0" xfId="0" applyFont="1"/>
    <xf numFmtId="0" fontId="4" fillId="0" borderId="4" xfId="0" applyFont="1" applyBorder="1"/>
    <xf numFmtId="0" fontId="4" fillId="0" borderId="10" xfId="0" applyFont="1" applyBorder="1"/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14" fontId="6" fillId="0" borderId="25" xfId="0" applyNumberFormat="1" applyFont="1" applyBorder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9" fillId="0" borderId="0" xfId="0" applyFont="1" applyAlignment="1">
      <alignment horizontal="center"/>
    </xf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/>
    <xf numFmtId="0" fontId="3" fillId="0" borderId="4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2" fillId="2" borderId="7" xfId="0" applyFont="1" applyFill="1" applyBorder="1"/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1" xr:uid="{00000000-0005-0000-0000-000003000000}"/>
    <cellStyle name="Normální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37.140625" customWidth="1"/>
    <col min="6" max="17" width="7.7109375" customWidth="1"/>
  </cols>
  <sheetData>
    <row r="1" spans="1:18" ht="15.75" x14ac:dyDescent="0.25">
      <c r="A1" s="117" t="s">
        <v>121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10.5" customHeight="1" thickBot="1" x14ac:dyDescent="0.3"/>
    <row r="3" spans="1:18" x14ac:dyDescent="0.25">
      <c r="A3" s="114" t="s">
        <v>0</v>
      </c>
      <c r="B3" s="115"/>
      <c r="C3" s="115"/>
      <c r="D3" s="115"/>
      <c r="E3" s="116"/>
      <c r="F3" s="96">
        <v>44742</v>
      </c>
      <c r="G3" s="97"/>
      <c r="H3" s="110"/>
      <c r="I3" s="96">
        <v>44834</v>
      </c>
      <c r="J3" s="97"/>
      <c r="K3" s="110"/>
      <c r="L3" s="96">
        <v>44926</v>
      </c>
      <c r="M3" s="97"/>
      <c r="N3" s="110"/>
      <c r="O3" s="96">
        <v>45016</v>
      </c>
      <c r="P3" s="97"/>
      <c r="Q3" s="98"/>
    </row>
    <row r="4" spans="1:18" ht="24.75" thickBot="1" x14ac:dyDescent="0.3">
      <c r="A4" s="111"/>
      <c r="B4" s="112"/>
      <c r="C4" s="112"/>
      <c r="D4" s="112"/>
      <c r="E4" s="113"/>
      <c r="F4" s="51" t="s">
        <v>1</v>
      </c>
      <c r="G4" s="32" t="s">
        <v>2</v>
      </c>
      <c r="H4" s="33" t="s">
        <v>3</v>
      </c>
      <c r="I4" s="51" t="s">
        <v>1</v>
      </c>
      <c r="J4" s="32" t="s">
        <v>2</v>
      </c>
      <c r="K4" s="33" t="s">
        <v>3</v>
      </c>
      <c r="L4" s="51" t="s">
        <v>1</v>
      </c>
      <c r="M4" s="32" t="s">
        <v>2</v>
      </c>
      <c r="N4" s="33" t="s">
        <v>3</v>
      </c>
      <c r="O4" s="32" t="s">
        <v>1</v>
      </c>
      <c r="P4" s="32" t="s">
        <v>2</v>
      </c>
      <c r="Q4" s="34" t="s">
        <v>3</v>
      </c>
    </row>
    <row r="5" spans="1:18" x14ac:dyDescent="0.25">
      <c r="A5" s="103" t="s">
        <v>4</v>
      </c>
      <c r="B5" s="101"/>
      <c r="C5" s="101"/>
      <c r="D5" s="101"/>
      <c r="E5" s="102"/>
      <c r="F5" s="37">
        <v>1175320</v>
      </c>
      <c r="G5" s="24">
        <v>126422</v>
      </c>
      <c r="H5" s="86">
        <v>1048898</v>
      </c>
      <c r="I5" s="37">
        <v>1203646</v>
      </c>
      <c r="J5" s="24">
        <v>129424</v>
      </c>
      <c r="K5" s="86">
        <v>1074222</v>
      </c>
      <c r="L5" s="24">
        <v>1074650</v>
      </c>
      <c r="M5" s="24">
        <v>138739</v>
      </c>
      <c r="N5" s="86">
        <v>935911</v>
      </c>
      <c r="O5" s="24">
        <v>1218305</v>
      </c>
      <c r="P5" s="24">
        <v>136868</v>
      </c>
      <c r="Q5" s="69">
        <v>1081437</v>
      </c>
      <c r="R5" s="94"/>
    </row>
    <row r="6" spans="1:18" x14ac:dyDescent="0.25">
      <c r="A6" s="20"/>
      <c r="B6" s="99" t="s">
        <v>5</v>
      </c>
      <c r="C6" s="99"/>
      <c r="D6" s="99"/>
      <c r="E6" s="100"/>
      <c r="F6" s="79"/>
      <c r="G6" s="78"/>
      <c r="H6" s="80"/>
      <c r="I6" s="79"/>
      <c r="J6" s="78"/>
      <c r="K6" s="80"/>
      <c r="L6" s="78"/>
      <c r="M6" s="78"/>
      <c r="N6" s="80"/>
      <c r="O6" s="78"/>
      <c r="P6" s="78"/>
      <c r="Q6" s="66"/>
      <c r="R6" s="94"/>
    </row>
    <row r="7" spans="1:18" x14ac:dyDescent="0.25">
      <c r="A7" s="21"/>
      <c r="B7" s="101" t="s">
        <v>6</v>
      </c>
      <c r="C7" s="101"/>
      <c r="D7" s="101"/>
      <c r="E7" s="102"/>
      <c r="F7" s="37">
        <v>63948</v>
      </c>
      <c r="G7" s="24">
        <v>62475</v>
      </c>
      <c r="H7" s="25">
        <v>1473</v>
      </c>
      <c r="I7" s="37">
        <v>64440</v>
      </c>
      <c r="J7" s="24">
        <v>62809</v>
      </c>
      <c r="K7" s="25">
        <v>1631</v>
      </c>
      <c r="L7" s="24">
        <v>64926</v>
      </c>
      <c r="M7" s="24">
        <v>63103</v>
      </c>
      <c r="N7" s="25">
        <v>1823</v>
      </c>
      <c r="O7" s="24">
        <v>65512</v>
      </c>
      <c r="P7" s="24">
        <v>63357</v>
      </c>
      <c r="Q7" s="65">
        <v>2155</v>
      </c>
      <c r="R7" s="94"/>
    </row>
    <row r="8" spans="1:18" x14ac:dyDescent="0.25">
      <c r="A8" s="20"/>
      <c r="B8" s="7"/>
      <c r="C8" s="7" t="s">
        <v>123</v>
      </c>
      <c r="D8" s="7"/>
      <c r="E8" s="13"/>
      <c r="F8" s="31"/>
      <c r="G8" s="78"/>
      <c r="H8" s="27"/>
      <c r="I8" s="31"/>
      <c r="J8" s="78"/>
      <c r="K8" s="27"/>
      <c r="L8" s="26"/>
      <c r="M8" s="78"/>
      <c r="N8" s="27"/>
      <c r="O8" s="26"/>
      <c r="P8" s="26"/>
      <c r="Q8" s="66"/>
      <c r="R8" s="94"/>
    </row>
    <row r="9" spans="1:18" x14ac:dyDescent="0.25">
      <c r="A9" s="21"/>
      <c r="B9" s="101" t="s">
        <v>122</v>
      </c>
      <c r="C9" s="101"/>
      <c r="D9" s="101"/>
      <c r="E9" s="12"/>
      <c r="F9" s="37">
        <v>582255</v>
      </c>
      <c r="G9" s="24">
        <v>9479</v>
      </c>
      <c r="H9" s="25">
        <v>572776</v>
      </c>
      <c r="I9" s="37">
        <v>508516</v>
      </c>
      <c r="J9" s="24">
        <v>9713</v>
      </c>
      <c r="K9" s="25">
        <v>498803</v>
      </c>
      <c r="L9" s="24">
        <v>554794</v>
      </c>
      <c r="M9" s="24">
        <v>19784</v>
      </c>
      <c r="N9" s="25">
        <v>535010</v>
      </c>
      <c r="O9" s="24">
        <v>580421</v>
      </c>
      <c r="P9" s="24">
        <v>20018</v>
      </c>
      <c r="Q9" s="65">
        <v>560403</v>
      </c>
      <c r="R9" s="94"/>
    </row>
    <row r="10" spans="1:18" x14ac:dyDescent="0.25">
      <c r="A10" s="20"/>
      <c r="B10" s="6"/>
      <c r="C10" s="99" t="s">
        <v>7</v>
      </c>
      <c r="D10" s="99"/>
      <c r="E10" s="100"/>
      <c r="F10" s="31">
        <v>82949</v>
      </c>
      <c r="G10" s="26">
        <v>5835</v>
      </c>
      <c r="H10" s="27">
        <v>77114</v>
      </c>
      <c r="I10" s="31">
        <v>82949</v>
      </c>
      <c r="J10" s="26">
        <v>6069</v>
      </c>
      <c r="K10" s="27">
        <v>76880</v>
      </c>
      <c r="L10" s="26">
        <v>82949</v>
      </c>
      <c r="M10" s="26">
        <v>6303</v>
      </c>
      <c r="N10" s="27">
        <v>76646</v>
      </c>
      <c r="O10" s="26">
        <v>82949</v>
      </c>
      <c r="P10" s="26">
        <v>6537</v>
      </c>
      <c r="Q10" s="66">
        <v>76412</v>
      </c>
      <c r="R10" s="94"/>
    </row>
    <row r="11" spans="1:18" x14ac:dyDescent="0.25">
      <c r="A11" s="21"/>
      <c r="B11" s="5"/>
      <c r="C11" s="5"/>
      <c r="D11" s="101" t="s">
        <v>130</v>
      </c>
      <c r="E11" s="102"/>
      <c r="F11" s="37">
        <v>18908</v>
      </c>
      <c r="G11" s="24"/>
      <c r="H11" s="25">
        <v>18908</v>
      </c>
      <c r="I11" s="37">
        <v>18908</v>
      </c>
      <c r="J11" s="24"/>
      <c r="K11" s="25">
        <v>18908</v>
      </c>
      <c r="L11" s="37">
        <v>18908</v>
      </c>
      <c r="M11" s="24"/>
      <c r="N11" s="25">
        <v>18908</v>
      </c>
      <c r="O11" s="24">
        <v>18908</v>
      </c>
      <c r="P11" s="24"/>
      <c r="Q11" s="65">
        <v>18908</v>
      </c>
      <c r="R11" s="94"/>
    </row>
    <row r="12" spans="1:18" x14ac:dyDescent="0.25">
      <c r="A12" s="20"/>
      <c r="B12" s="6"/>
      <c r="C12" s="6"/>
      <c r="D12" s="7" t="s">
        <v>131</v>
      </c>
      <c r="E12" s="13"/>
      <c r="F12" s="31">
        <v>64041</v>
      </c>
      <c r="G12" s="26">
        <v>5835</v>
      </c>
      <c r="H12" s="27">
        <v>58206</v>
      </c>
      <c r="I12" s="31">
        <v>64041</v>
      </c>
      <c r="J12" s="26">
        <v>6069</v>
      </c>
      <c r="K12" s="27">
        <v>57972</v>
      </c>
      <c r="L12" s="26">
        <v>64041</v>
      </c>
      <c r="M12" s="26">
        <v>6303</v>
      </c>
      <c r="N12" s="27">
        <v>57738</v>
      </c>
      <c r="O12" s="26">
        <v>64041</v>
      </c>
      <c r="P12" s="26">
        <v>6537</v>
      </c>
      <c r="Q12" s="66">
        <v>57504</v>
      </c>
      <c r="R12" s="94"/>
    </row>
    <row r="13" spans="1:18" x14ac:dyDescent="0.25">
      <c r="A13" s="21"/>
      <c r="B13" s="5"/>
      <c r="C13" s="101" t="s">
        <v>124</v>
      </c>
      <c r="D13" s="101"/>
      <c r="E13" s="102"/>
      <c r="F13" s="37">
        <v>25000</v>
      </c>
      <c r="G13" s="24">
        <v>3644</v>
      </c>
      <c r="H13" s="25">
        <v>21356</v>
      </c>
      <c r="I13" s="37">
        <v>25000</v>
      </c>
      <c r="J13" s="24">
        <v>3644</v>
      </c>
      <c r="K13" s="25">
        <v>21356</v>
      </c>
      <c r="L13" s="24">
        <v>25000</v>
      </c>
      <c r="M13" s="24">
        <v>13481</v>
      </c>
      <c r="N13" s="25">
        <v>11519</v>
      </c>
      <c r="O13" s="24">
        <v>25000</v>
      </c>
      <c r="P13" s="24">
        <v>13481</v>
      </c>
      <c r="Q13" s="65">
        <v>11519</v>
      </c>
      <c r="R13" s="94"/>
    </row>
    <row r="14" spans="1:18" x14ac:dyDescent="0.25">
      <c r="A14" s="20"/>
      <c r="B14" s="6"/>
      <c r="C14" s="6"/>
      <c r="D14" s="99" t="s">
        <v>8</v>
      </c>
      <c r="E14" s="100"/>
      <c r="F14" s="31">
        <v>25000</v>
      </c>
      <c r="G14" s="26">
        <v>3644</v>
      </c>
      <c r="H14" s="27">
        <v>21356</v>
      </c>
      <c r="I14" s="31">
        <v>25000</v>
      </c>
      <c r="J14" s="26">
        <v>3644</v>
      </c>
      <c r="K14" s="27">
        <v>21356</v>
      </c>
      <c r="L14" s="26">
        <v>25000</v>
      </c>
      <c r="M14" s="26">
        <v>13481</v>
      </c>
      <c r="N14" s="27">
        <v>11519</v>
      </c>
      <c r="O14" s="26">
        <v>25000</v>
      </c>
      <c r="P14" s="26">
        <v>13481</v>
      </c>
      <c r="Q14" s="66">
        <v>11519</v>
      </c>
      <c r="R14" s="94"/>
    </row>
    <row r="15" spans="1:18" x14ac:dyDescent="0.25">
      <c r="A15" s="21"/>
      <c r="B15" s="5"/>
      <c r="C15" s="5"/>
      <c r="D15" s="101" t="s">
        <v>9</v>
      </c>
      <c r="E15" s="102"/>
      <c r="F15" s="83"/>
      <c r="G15" s="82"/>
      <c r="H15" s="28"/>
      <c r="I15" s="83"/>
      <c r="J15" s="82"/>
      <c r="K15" s="28"/>
      <c r="L15" s="82"/>
      <c r="M15" s="82"/>
      <c r="N15" s="28"/>
      <c r="O15" s="82"/>
      <c r="P15" s="82"/>
      <c r="Q15" s="65"/>
      <c r="R15" s="94"/>
    </row>
    <row r="16" spans="1:18" x14ac:dyDescent="0.25">
      <c r="A16" s="20"/>
      <c r="B16" s="6"/>
      <c r="C16" s="6"/>
      <c r="D16" s="99" t="s">
        <v>10</v>
      </c>
      <c r="E16" s="100"/>
      <c r="F16" s="79"/>
      <c r="G16" s="78"/>
      <c r="H16" s="80"/>
      <c r="I16" s="79"/>
      <c r="J16" s="78"/>
      <c r="K16" s="80"/>
      <c r="L16" s="78"/>
      <c r="M16" s="78"/>
      <c r="N16" s="80"/>
      <c r="O16" s="78"/>
      <c r="P16" s="78"/>
      <c r="Q16" s="66"/>
      <c r="R16" s="94"/>
    </row>
    <row r="17" spans="1:18" x14ac:dyDescent="0.25">
      <c r="A17" s="21"/>
      <c r="B17" s="5"/>
      <c r="C17" s="5"/>
      <c r="D17" s="101" t="s">
        <v>11</v>
      </c>
      <c r="E17" s="102"/>
      <c r="F17" s="83"/>
      <c r="G17" s="82"/>
      <c r="H17" s="28"/>
      <c r="I17" s="83"/>
      <c r="J17" s="82"/>
      <c r="K17" s="28"/>
      <c r="L17" s="82"/>
      <c r="M17" s="82"/>
      <c r="N17" s="28"/>
      <c r="O17" s="82"/>
      <c r="P17" s="82"/>
      <c r="Q17" s="65"/>
      <c r="R17" s="94"/>
    </row>
    <row r="18" spans="1:18" x14ac:dyDescent="0.25">
      <c r="A18" s="20"/>
      <c r="B18" s="6"/>
      <c r="C18" s="99" t="s">
        <v>125</v>
      </c>
      <c r="D18" s="99"/>
      <c r="E18" s="100"/>
      <c r="F18" s="31">
        <v>474306</v>
      </c>
      <c r="G18" s="78"/>
      <c r="H18" s="27">
        <v>474306</v>
      </c>
      <c r="I18" s="31">
        <v>458813</v>
      </c>
      <c r="J18" s="78"/>
      <c r="K18" s="27">
        <v>458813</v>
      </c>
      <c r="L18" s="26">
        <v>446845</v>
      </c>
      <c r="M18" s="78"/>
      <c r="N18" s="27">
        <v>446845</v>
      </c>
      <c r="O18" s="26">
        <v>472472</v>
      </c>
      <c r="P18" s="26"/>
      <c r="Q18" s="66">
        <v>472472</v>
      </c>
      <c r="R18" s="94"/>
    </row>
    <row r="19" spans="1:18" x14ac:dyDescent="0.25">
      <c r="A19" s="21"/>
      <c r="B19" s="5"/>
      <c r="C19" s="5"/>
      <c r="D19" s="101" t="s">
        <v>12</v>
      </c>
      <c r="E19" s="102"/>
      <c r="F19" s="83"/>
      <c r="G19" s="82"/>
      <c r="H19" s="28"/>
      <c r="I19" s="83"/>
      <c r="J19" s="82"/>
      <c r="K19" s="28"/>
      <c r="L19" s="82"/>
      <c r="M19" s="82"/>
      <c r="N19" s="28"/>
      <c r="O19" s="82"/>
      <c r="P19" s="82"/>
      <c r="Q19" s="65"/>
      <c r="R19" s="94"/>
    </row>
    <row r="20" spans="1:18" x14ac:dyDescent="0.25">
      <c r="A20" s="20"/>
      <c r="B20" s="6"/>
      <c r="C20" s="6"/>
      <c r="D20" s="99" t="s">
        <v>13</v>
      </c>
      <c r="E20" s="100"/>
      <c r="F20" s="31">
        <v>147152</v>
      </c>
      <c r="G20" s="78"/>
      <c r="H20" s="27">
        <v>147152</v>
      </c>
      <c r="I20" s="31">
        <v>138399</v>
      </c>
      <c r="J20" s="78"/>
      <c r="K20" s="27">
        <v>138399</v>
      </c>
      <c r="L20" s="26">
        <v>167283</v>
      </c>
      <c r="M20" s="78"/>
      <c r="N20" s="27">
        <v>167283</v>
      </c>
      <c r="O20" s="26">
        <v>167091</v>
      </c>
      <c r="P20" s="26"/>
      <c r="Q20" s="66">
        <v>167091</v>
      </c>
      <c r="R20" s="94"/>
    </row>
    <row r="21" spans="1:18" x14ac:dyDescent="0.25">
      <c r="A21" s="21"/>
      <c r="B21" s="5"/>
      <c r="C21" s="5"/>
      <c r="D21" s="5"/>
      <c r="E21" s="12" t="s">
        <v>14</v>
      </c>
      <c r="F21" s="37">
        <v>89180</v>
      </c>
      <c r="G21" s="82"/>
      <c r="H21" s="25">
        <v>89180</v>
      </c>
      <c r="I21" s="37">
        <v>80153</v>
      </c>
      <c r="J21" s="82"/>
      <c r="K21" s="25">
        <v>80153</v>
      </c>
      <c r="L21" s="24">
        <v>92344</v>
      </c>
      <c r="M21" s="82"/>
      <c r="N21" s="25">
        <v>92344</v>
      </c>
      <c r="O21" s="24">
        <v>92989</v>
      </c>
      <c r="P21" s="24"/>
      <c r="Q21" s="65">
        <v>92989</v>
      </c>
      <c r="R21" s="94"/>
    </row>
    <row r="22" spans="1:18" x14ac:dyDescent="0.25">
      <c r="A22" s="20"/>
      <c r="B22" s="6"/>
      <c r="C22" s="6"/>
      <c r="D22" s="6"/>
      <c r="E22" s="13" t="s">
        <v>15</v>
      </c>
      <c r="F22" s="31">
        <v>57972</v>
      </c>
      <c r="G22" s="78"/>
      <c r="H22" s="27">
        <v>57972</v>
      </c>
      <c r="I22" s="31">
        <v>58246</v>
      </c>
      <c r="J22" s="78"/>
      <c r="K22" s="27">
        <v>58246</v>
      </c>
      <c r="L22" s="26">
        <f>L20-L21</f>
        <v>74939</v>
      </c>
      <c r="M22" s="78"/>
      <c r="N22" s="27">
        <v>74939</v>
      </c>
      <c r="O22" s="26">
        <v>74102</v>
      </c>
      <c r="P22" s="26"/>
      <c r="Q22" s="66">
        <v>74102</v>
      </c>
      <c r="R22" s="94"/>
    </row>
    <row r="23" spans="1:18" x14ac:dyDescent="0.25">
      <c r="A23" s="21"/>
      <c r="B23" s="5"/>
      <c r="C23" s="5"/>
      <c r="D23" s="5"/>
      <c r="E23" s="12" t="s">
        <v>16</v>
      </c>
      <c r="F23" s="55"/>
      <c r="G23" s="84"/>
      <c r="H23" s="30"/>
      <c r="I23" s="55"/>
      <c r="J23" s="84"/>
      <c r="K23" s="30"/>
      <c r="L23" s="29"/>
      <c r="M23" s="84"/>
      <c r="N23" s="30"/>
      <c r="O23" s="29"/>
      <c r="P23" s="29"/>
      <c r="Q23" s="65"/>
      <c r="R23" s="94"/>
    </row>
    <row r="24" spans="1:18" x14ac:dyDescent="0.25">
      <c r="A24" s="20"/>
      <c r="B24" s="6"/>
      <c r="C24" s="6"/>
      <c r="D24" s="99" t="s">
        <v>126</v>
      </c>
      <c r="E24" s="100"/>
      <c r="F24" s="79"/>
      <c r="G24" s="78"/>
      <c r="H24" s="80"/>
      <c r="I24" s="79"/>
      <c r="J24" s="78"/>
      <c r="K24" s="80"/>
      <c r="L24" s="78"/>
      <c r="M24" s="78"/>
      <c r="N24" s="80"/>
      <c r="O24" s="78"/>
      <c r="P24" s="78"/>
      <c r="Q24" s="66"/>
      <c r="R24" s="94"/>
    </row>
    <row r="25" spans="1:18" x14ac:dyDescent="0.25">
      <c r="A25" s="21"/>
      <c r="B25" s="5"/>
      <c r="C25" s="5"/>
      <c r="D25" s="101" t="s">
        <v>127</v>
      </c>
      <c r="E25" s="102"/>
      <c r="F25" s="83"/>
      <c r="G25" s="82"/>
      <c r="H25" s="28"/>
      <c r="I25" s="83"/>
      <c r="J25" s="82"/>
      <c r="K25" s="28"/>
      <c r="L25" s="82"/>
      <c r="M25" s="82"/>
      <c r="N25" s="28"/>
      <c r="O25" s="82"/>
      <c r="P25" s="82"/>
      <c r="Q25" s="65"/>
      <c r="R25" s="94"/>
    </row>
    <row r="26" spans="1:18" x14ac:dyDescent="0.25">
      <c r="A26" s="20"/>
      <c r="B26" s="6"/>
      <c r="C26" s="6"/>
      <c r="D26" s="99" t="s">
        <v>17</v>
      </c>
      <c r="E26" s="100"/>
      <c r="F26" s="31">
        <v>323252</v>
      </c>
      <c r="G26" s="78"/>
      <c r="H26" s="27">
        <v>323252</v>
      </c>
      <c r="I26" s="31">
        <v>316512</v>
      </c>
      <c r="J26" s="78"/>
      <c r="K26" s="27">
        <v>316512</v>
      </c>
      <c r="L26" s="26">
        <v>275660</v>
      </c>
      <c r="M26" s="78"/>
      <c r="N26" s="27">
        <v>275660</v>
      </c>
      <c r="O26" s="26">
        <v>301479</v>
      </c>
      <c r="P26" s="26"/>
      <c r="Q26" s="66">
        <v>301479</v>
      </c>
      <c r="R26" s="94"/>
    </row>
    <row r="27" spans="1:18" x14ac:dyDescent="0.25">
      <c r="A27" s="21"/>
      <c r="B27" s="5"/>
      <c r="C27" s="5"/>
      <c r="D27" s="101" t="s">
        <v>128</v>
      </c>
      <c r="E27" s="102"/>
      <c r="F27" s="37">
        <v>3902</v>
      </c>
      <c r="G27" s="82"/>
      <c r="H27" s="25">
        <v>3902</v>
      </c>
      <c r="I27" s="37">
        <v>3902</v>
      </c>
      <c r="J27" s="82"/>
      <c r="K27" s="25">
        <v>3902</v>
      </c>
      <c r="L27" s="24">
        <v>3902</v>
      </c>
      <c r="M27" s="82"/>
      <c r="N27" s="25">
        <v>3902</v>
      </c>
      <c r="O27" s="24">
        <v>3902</v>
      </c>
      <c r="P27" s="24"/>
      <c r="Q27" s="65">
        <v>3902</v>
      </c>
      <c r="R27" s="94"/>
    </row>
    <row r="28" spans="1:18" x14ac:dyDescent="0.25">
      <c r="A28" s="20"/>
      <c r="B28" s="6"/>
      <c r="C28" s="99" t="s">
        <v>18</v>
      </c>
      <c r="D28" s="99"/>
      <c r="E28" s="100"/>
      <c r="F28" s="79"/>
      <c r="G28" s="78"/>
      <c r="H28" s="80"/>
      <c r="I28" s="79"/>
      <c r="J28" s="78"/>
      <c r="K28" s="80"/>
      <c r="L28" s="78"/>
      <c r="M28" s="78"/>
      <c r="N28" s="80"/>
      <c r="O28" s="78"/>
      <c r="P28" s="78"/>
      <c r="Q28" s="66"/>
      <c r="R28" s="94"/>
    </row>
    <row r="29" spans="1:18" x14ac:dyDescent="0.25">
      <c r="A29" s="21"/>
      <c r="B29" s="101" t="s">
        <v>129</v>
      </c>
      <c r="C29" s="101"/>
      <c r="D29" s="101"/>
      <c r="E29" s="102"/>
      <c r="F29" s="83"/>
      <c r="G29" s="82"/>
      <c r="H29" s="28"/>
      <c r="I29" s="83"/>
      <c r="J29" s="82"/>
      <c r="K29" s="28"/>
      <c r="L29" s="82"/>
      <c r="M29" s="82"/>
      <c r="N29" s="28"/>
      <c r="O29" s="82"/>
      <c r="P29" s="82"/>
      <c r="Q29" s="65"/>
      <c r="R29" s="94"/>
    </row>
    <row r="30" spans="1:18" x14ac:dyDescent="0.25">
      <c r="A30" s="20"/>
      <c r="B30" s="99" t="s">
        <v>19</v>
      </c>
      <c r="C30" s="99"/>
      <c r="D30" s="99"/>
      <c r="E30" s="100"/>
      <c r="F30" s="31">
        <v>382476</v>
      </c>
      <c r="G30" s="26">
        <v>21122</v>
      </c>
      <c r="H30" s="27">
        <v>361354</v>
      </c>
      <c r="I30" s="31">
        <v>471487</v>
      </c>
      <c r="J30" s="26">
        <v>23148</v>
      </c>
      <c r="K30" s="27">
        <v>448339</v>
      </c>
      <c r="L30" s="26">
        <v>285488</v>
      </c>
      <c r="M30" s="26">
        <v>22607</v>
      </c>
      <c r="N30" s="27">
        <v>262881</v>
      </c>
      <c r="O30" s="26">
        <v>412598</v>
      </c>
      <c r="P30" s="26">
        <v>22607</v>
      </c>
      <c r="Q30" s="66">
        <v>389991</v>
      </c>
      <c r="R30" s="94"/>
    </row>
    <row r="31" spans="1:18" x14ac:dyDescent="0.25">
      <c r="A31" s="21"/>
      <c r="B31" s="5"/>
      <c r="C31" s="101" t="s">
        <v>20</v>
      </c>
      <c r="D31" s="101"/>
      <c r="E31" s="102"/>
      <c r="F31" s="37">
        <v>106680</v>
      </c>
      <c r="G31" s="24">
        <v>21028</v>
      </c>
      <c r="H31" s="25">
        <v>85652</v>
      </c>
      <c r="I31" s="37">
        <v>108402</v>
      </c>
      <c r="J31" s="24">
        <v>21554</v>
      </c>
      <c r="K31" s="25">
        <v>86848</v>
      </c>
      <c r="L31" s="24">
        <v>92003</v>
      </c>
      <c r="M31" s="24">
        <v>21013</v>
      </c>
      <c r="N31" s="25">
        <v>70990</v>
      </c>
      <c r="O31" s="24">
        <v>132287</v>
      </c>
      <c r="P31" s="24">
        <v>21013</v>
      </c>
      <c r="Q31" s="65">
        <v>111274</v>
      </c>
      <c r="R31" s="94"/>
    </row>
    <row r="32" spans="1:18" x14ac:dyDescent="0.25">
      <c r="A32" s="20"/>
      <c r="B32" s="6"/>
      <c r="C32" s="6"/>
      <c r="D32" s="99" t="s">
        <v>21</v>
      </c>
      <c r="E32" s="100"/>
      <c r="F32" s="31">
        <v>98343</v>
      </c>
      <c r="G32" s="26">
        <v>12928</v>
      </c>
      <c r="H32" s="27">
        <v>85415</v>
      </c>
      <c r="I32" s="31">
        <v>100065</v>
      </c>
      <c r="J32" s="26">
        <v>13454</v>
      </c>
      <c r="K32" s="27">
        <v>86611</v>
      </c>
      <c r="L32" s="26">
        <v>83614</v>
      </c>
      <c r="M32" s="26">
        <v>12913</v>
      </c>
      <c r="N32" s="27">
        <v>70701</v>
      </c>
      <c r="O32" s="26">
        <v>123898</v>
      </c>
      <c r="P32" s="26">
        <v>12913</v>
      </c>
      <c r="Q32" s="66">
        <v>110985</v>
      </c>
      <c r="R32" s="94"/>
    </row>
    <row r="33" spans="1:18" x14ac:dyDescent="0.25">
      <c r="A33" s="21"/>
      <c r="B33" s="5"/>
      <c r="C33" s="5"/>
      <c r="D33" s="101" t="s">
        <v>22</v>
      </c>
      <c r="E33" s="102"/>
      <c r="F33" s="37">
        <v>8337</v>
      </c>
      <c r="G33" s="82">
        <v>8100</v>
      </c>
      <c r="H33" s="25">
        <v>237</v>
      </c>
      <c r="I33" s="37">
        <v>8337</v>
      </c>
      <c r="J33" s="82">
        <v>8100</v>
      </c>
      <c r="K33" s="25">
        <v>237</v>
      </c>
      <c r="L33" s="24">
        <v>8389</v>
      </c>
      <c r="M33" s="82">
        <v>8100</v>
      </c>
      <c r="N33" s="25">
        <v>289</v>
      </c>
      <c r="O33" s="24">
        <v>8389</v>
      </c>
      <c r="P33" s="24">
        <v>8100</v>
      </c>
      <c r="Q33" s="65">
        <v>289</v>
      </c>
      <c r="R33" s="94"/>
    </row>
    <row r="34" spans="1:18" x14ac:dyDescent="0.25">
      <c r="A34" s="20"/>
      <c r="B34" s="6"/>
      <c r="C34" s="99" t="s">
        <v>23</v>
      </c>
      <c r="D34" s="99"/>
      <c r="E34" s="100"/>
      <c r="F34" s="31">
        <v>251953</v>
      </c>
      <c r="G34" s="78"/>
      <c r="H34" s="27">
        <v>251953</v>
      </c>
      <c r="I34" s="31">
        <v>338386</v>
      </c>
      <c r="J34" s="78"/>
      <c r="K34" s="27">
        <v>338386</v>
      </c>
      <c r="L34" s="26">
        <v>171905</v>
      </c>
      <c r="M34" s="78"/>
      <c r="N34" s="27">
        <v>171905</v>
      </c>
      <c r="O34" s="26">
        <v>256875</v>
      </c>
      <c r="P34" s="26"/>
      <c r="Q34" s="66">
        <v>256875</v>
      </c>
      <c r="R34" s="94"/>
    </row>
    <row r="35" spans="1:18" x14ac:dyDescent="0.25">
      <c r="A35" s="21"/>
      <c r="B35" s="5"/>
      <c r="C35" s="101" t="s">
        <v>24</v>
      </c>
      <c r="D35" s="101"/>
      <c r="E35" s="102"/>
      <c r="F35" s="37">
        <v>23843</v>
      </c>
      <c r="G35" s="24">
        <v>94</v>
      </c>
      <c r="H35" s="25">
        <v>23749</v>
      </c>
      <c r="I35" s="37">
        <v>24699</v>
      </c>
      <c r="J35" s="24">
        <v>1594</v>
      </c>
      <c r="K35" s="25">
        <v>23105</v>
      </c>
      <c r="L35" s="24">
        <v>21580</v>
      </c>
      <c r="M35" s="24">
        <v>1594</v>
      </c>
      <c r="N35" s="25">
        <v>19986</v>
      </c>
      <c r="O35" s="24">
        <v>23436</v>
      </c>
      <c r="P35" s="24">
        <v>1594</v>
      </c>
      <c r="Q35" s="65">
        <v>21842</v>
      </c>
      <c r="R35" s="94"/>
    </row>
    <row r="36" spans="1:18" x14ac:dyDescent="0.25">
      <c r="A36" s="20"/>
      <c r="B36" s="106" t="s">
        <v>25</v>
      </c>
      <c r="C36" s="106"/>
      <c r="D36" s="106"/>
      <c r="E36" s="107"/>
      <c r="F36" s="31">
        <v>75249</v>
      </c>
      <c r="G36" s="78">
        <v>33346</v>
      </c>
      <c r="H36" s="27">
        <v>41903</v>
      </c>
      <c r="I36" s="31">
        <v>92976</v>
      </c>
      <c r="J36" s="78">
        <v>33754</v>
      </c>
      <c r="K36" s="27">
        <v>59222</v>
      </c>
      <c r="L36" s="26">
        <v>104917</v>
      </c>
      <c r="M36" s="78">
        <v>33245</v>
      </c>
      <c r="N36" s="27">
        <v>71672</v>
      </c>
      <c r="O36" s="26">
        <v>82708</v>
      </c>
      <c r="P36" s="26">
        <v>30886</v>
      </c>
      <c r="Q36" s="66">
        <v>51822</v>
      </c>
      <c r="R36" s="94"/>
    </row>
    <row r="37" spans="1:18" x14ac:dyDescent="0.25">
      <c r="A37" s="35"/>
      <c r="B37" s="36"/>
      <c r="C37" s="108" t="s">
        <v>26</v>
      </c>
      <c r="D37" s="108"/>
      <c r="E37" s="109"/>
      <c r="F37" s="37">
        <v>40973</v>
      </c>
      <c r="G37" s="24">
        <v>33346</v>
      </c>
      <c r="H37" s="25">
        <v>7627</v>
      </c>
      <c r="I37" s="37">
        <v>41214</v>
      </c>
      <c r="J37" s="24">
        <v>33754</v>
      </c>
      <c r="K37" s="25">
        <v>7460</v>
      </c>
      <c r="L37" s="24">
        <v>41264</v>
      </c>
      <c r="M37" s="24">
        <v>33245</v>
      </c>
      <c r="N37" s="25">
        <v>8019</v>
      </c>
      <c r="O37" s="24">
        <v>38753</v>
      </c>
      <c r="P37" s="24">
        <v>30886</v>
      </c>
      <c r="Q37" s="65">
        <v>7867</v>
      </c>
      <c r="R37" s="94"/>
    </row>
    <row r="38" spans="1:18" x14ac:dyDescent="0.25">
      <c r="A38" s="20"/>
      <c r="B38" s="6"/>
      <c r="C38" s="106" t="s">
        <v>27</v>
      </c>
      <c r="D38" s="106"/>
      <c r="E38" s="107"/>
      <c r="F38" s="31">
        <v>34276</v>
      </c>
      <c r="G38" s="78"/>
      <c r="H38" s="80">
        <v>34276</v>
      </c>
      <c r="I38" s="31">
        <v>51762</v>
      </c>
      <c r="J38" s="78"/>
      <c r="K38" s="80">
        <v>51762</v>
      </c>
      <c r="L38" s="26">
        <v>63653</v>
      </c>
      <c r="M38" s="78"/>
      <c r="N38" s="80">
        <v>63653</v>
      </c>
      <c r="O38" s="26">
        <v>43955</v>
      </c>
      <c r="P38" s="26"/>
      <c r="Q38" s="66">
        <v>43955</v>
      </c>
      <c r="R38" s="94"/>
    </row>
    <row r="39" spans="1:18" x14ac:dyDescent="0.25">
      <c r="A39" s="35"/>
      <c r="B39" s="36"/>
      <c r="C39" s="108" t="s">
        <v>28</v>
      </c>
      <c r="D39" s="108"/>
      <c r="E39" s="109"/>
      <c r="F39" s="83"/>
      <c r="G39" s="82"/>
      <c r="H39" s="28"/>
      <c r="I39" s="83"/>
      <c r="J39" s="82"/>
      <c r="K39" s="28"/>
      <c r="L39" s="82"/>
      <c r="M39" s="82"/>
      <c r="N39" s="28"/>
      <c r="O39" s="82"/>
      <c r="P39" s="82"/>
      <c r="Q39" s="65"/>
      <c r="R39" s="94"/>
    </row>
    <row r="40" spans="1:18" x14ac:dyDescent="0.25">
      <c r="A40" s="20"/>
      <c r="B40" s="106" t="s">
        <v>29</v>
      </c>
      <c r="C40" s="106"/>
      <c r="D40" s="106"/>
      <c r="E40" s="107"/>
      <c r="F40" s="79">
        <v>71392</v>
      </c>
      <c r="G40" s="78"/>
      <c r="H40" s="80">
        <v>71392</v>
      </c>
      <c r="I40" s="79">
        <v>66227</v>
      </c>
      <c r="J40" s="78"/>
      <c r="K40" s="80">
        <v>66227</v>
      </c>
      <c r="L40" s="78">
        <v>64525</v>
      </c>
      <c r="M40" s="78"/>
      <c r="N40" s="80">
        <v>64525</v>
      </c>
      <c r="O40" s="78">
        <v>77066</v>
      </c>
      <c r="P40" s="78"/>
      <c r="Q40" s="66">
        <v>77066</v>
      </c>
      <c r="R40" s="94"/>
    </row>
    <row r="41" spans="1:18" x14ac:dyDescent="0.25">
      <c r="A41" s="35"/>
      <c r="B41" s="36"/>
      <c r="C41" s="108" t="s">
        <v>30</v>
      </c>
      <c r="D41" s="108"/>
      <c r="E41" s="109"/>
      <c r="F41" s="83"/>
      <c r="G41" s="82"/>
      <c r="H41" s="28"/>
      <c r="I41" s="83"/>
      <c r="J41" s="82"/>
      <c r="K41" s="28"/>
      <c r="L41" s="82">
        <v>635</v>
      </c>
      <c r="M41" s="82"/>
      <c r="N41" s="28">
        <v>635</v>
      </c>
      <c r="O41" s="82"/>
      <c r="P41" s="82"/>
      <c r="Q41" s="65"/>
      <c r="R41" s="94"/>
    </row>
    <row r="42" spans="1:18" x14ac:dyDescent="0.25">
      <c r="A42" s="23"/>
      <c r="B42" s="8"/>
      <c r="C42" s="106" t="s">
        <v>31</v>
      </c>
      <c r="D42" s="106"/>
      <c r="E42" s="107"/>
      <c r="F42" s="31">
        <v>40320</v>
      </c>
      <c r="G42" s="78"/>
      <c r="H42" s="27">
        <v>40320</v>
      </c>
      <c r="I42" s="31">
        <v>37946</v>
      </c>
      <c r="J42" s="78"/>
      <c r="K42" s="27">
        <v>37946</v>
      </c>
      <c r="L42" s="26">
        <v>33275</v>
      </c>
      <c r="M42" s="78"/>
      <c r="N42" s="27">
        <v>33275</v>
      </c>
      <c r="O42" s="26">
        <v>43409</v>
      </c>
      <c r="P42" s="26"/>
      <c r="Q42" s="66">
        <v>43409</v>
      </c>
      <c r="R42" s="94"/>
    </row>
    <row r="43" spans="1:18" x14ac:dyDescent="0.25">
      <c r="A43" s="35"/>
      <c r="B43" s="36"/>
      <c r="C43" s="36"/>
      <c r="D43" s="81" t="s">
        <v>32</v>
      </c>
      <c r="E43" s="12"/>
      <c r="F43" s="83"/>
      <c r="G43" s="82"/>
      <c r="H43" s="28"/>
      <c r="I43" s="83"/>
      <c r="J43" s="82"/>
      <c r="K43" s="28"/>
      <c r="L43" s="82"/>
      <c r="M43" s="82"/>
      <c r="N43" s="28"/>
      <c r="O43" s="82"/>
      <c r="P43" s="82"/>
      <c r="Q43" s="65"/>
      <c r="R43" s="94"/>
    </row>
    <row r="44" spans="1:18" x14ac:dyDescent="0.25">
      <c r="A44" s="20"/>
      <c r="B44" s="6"/>
      <c r="C44" s="6"/>
      <c r="D44" s="7" t="s">
        <v>33</v>
      </c>
      <c r="E44" s="13"/>
      <c r="F44" s="31">
        <v>40320</v>
      </c>
      <c r="G44" s="78"/>
      <c r="H44" s="27">
        <v>40320</v>
      </c>
      <c r="I44" s="31">
        <v>37946</v>
      </c>
      <c r="J44" s="78"/>
      <c r="K44" s="27">
        <v>37946</v>
      </c>
      <c r="L44" s="26">
        <v>33275</v>
      </c>
      <c r="M44" s="78"/>
      <c r="N44" s="27">
        <v>33275</v>
      </c>
      <c r="O44" s="26">
        <v>43409</v>
      </c>
      <c r="P44" s="26"/>
      <c r="Q44" s="66">
        <v>43409</v>
      </c>
      <c r="R44" s="94"/>
    </row>
    <row r="45" spans="1:18" x14ac:dyDescent="0.25">
      <c r="A45" s="35"/>
      <c r="B45" s="36"/>
      <c r="C45" s="108" t="s">
        <v>34</v>
      </c>
      <c r="D45" s="108"/>
      <c r="E45" s="109"/>
      <c r="F45" s="37">
        <v>31072</v>
      </c>
      <c r="G45" s="82"/>
      <c r="H45" s="25">
        <v>31072</v>
      </c>
      <c r="I45" s="37">
        <v>28281</v>
      </c>
      <c r="J45" s="82"/>
      <c r="K45" s="25">
        <v>28281</v>
      </c>
      <c r="L45" s="24">
        <v>30615</v>
      </c>
      <c r="M45" s="82"/>
      <c r="N45" s="25">
        <v>30615</v>
      </c>
      <c r="O45" s="24">
        <v>33657</v>
      </c>
      <c r="P45" s="24"/>
      <c r="Q45" s="65">
        <v>33657</v>
      </c>
      <c r="R45" s="94"/>
    </row>
    <row r="46" spans="1:18" ht="15.75" thickBot="1" x14ac:dyDescent="0.3">
      <c r="A46" s="38"/>
      <c r="B46" s="1"/>
      <c r="C46" s="1"/>
      <c r="D46" s="104" t="s">
        <v>35</v>
      </c>
      <c r="E46" s="105"/>
      <c r="F46" s="56">
        <v>30359</v>
      </c>
      <c r="G46" s="85"/>
      <c r="H46" s="40">
        <v>30359</v>
      </c>
      <c r="I46" s="56">
        <v>27568</v>
      </c>
      <c r="J46" s="85"/>
      <c r="K46" s="40">
        <v>27568</v>
      </c>
      <c r="L46" s="39">
        <v>29709</v>
      </c>
      <c r="M46" s="85"/>
      <c r="N46" s="40">
        <v>29709</v>
      </c>
      <c r="O46" s="39">
        <v>32925</v>
      </c>
      <c r="P46" s="39"/>
      <c r="Q46" s="41">
        <v>32925</v>
      </c>
      <c r="R46" s="94"/>
    </row>
  </sheetData>
  <sheetProtection algorithmName="SHA-512" hashValue="ce2ewhDQot7gFlcgIZ8hu+/p268pRA2pYmyEOBOIZygmKPJ/D3gz5T5VkPKqB5ywRXZteAqvxrhxvmljrHWSeg==" saltValue="SI+oQWPcbUJ1trEYP0QOTQ==" spinCount="100000" sheet="1" objects="1" scenarios="1"/>
  <mergeCells count="42">
    <mergeCell ref="A1:Q1"/>
    <mergeCell ref="C37:E37"/>
    <mergeCell ref="D32:E32"/>
    <mergeCell ref="D33:E33"/>
    <mergeCell ref="C34:E34"/>
    <mergeCell ref="C35:E35"/>
    <mergeCell ref="B36:E36"/>
    <mergeCell ref="D46:E46"/>
    <mergeCell ref="C38:E38"/>
    <mergeCell ref="C39:E39"/>
    <mergeCell ref="B40:E40"/>
    <mergeCell ref="C41:E41"/>
    <mergeCell ref="C42:E42"/>
    <mergeCell ref="C45:E45"/>
    <mergeCell ref="D27:E27"/>
    <mergeCell ref="C31:E31"/>
    <mergeCell ref="B30:E30"/>
    <mergeCell ref="C18:E18"/>
    <mergeCell ref="C13:E13"/>
    <mergeCell ref="D15:E15"/>
    <mergeCell ref="D14:E14"/>
    <mergeCell ref="D16:E16"/>
    <mergeCell ref="D17:E17"/>
    <mergeCell ref="B29:E29"/>
    <mergeCell ref="D24:E24"/>
    <mergeCell ref="D25:E25"/>
    <mergeCell ref="D19:E19"/>
    <mergeCell ref="D20:E20"/>
    <mergeCell ref="D26:E26"/>
    <mergeCell ref="C28:E28"/>
    <mergeCell ref="O3:Q3"/>
    <mergeCell ref="B6:E6"/>
    <mergeCell ref="C10:E10"/>
    <mergeCell ref="D11:E11"/>
    <mergeCell ref="B7:E7"/>
    <mergeCell ref="A5:E5"/>
    <mergeCell ref="B9:D9"/>
    <mergeCell ref="L3:N3"/>
    <mergeCell ref="I3:K3"/>
    <mergeCell ref="F3:H3"/>
    <mergeCell ref="A4:E4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5" width="10.140625" bestFit="1" customWidth="1"/>
    <col min="6" max="7" width="9.140625" customWidth="1"/>
    <col min="8" max="8" width="10.140625" bestFit="1" customWidth="1"/>
    <col min="9" max="10" width="9.140625" customWidth="1"/>
    <col min="11" max="11" width="10.140625" bestFit="1" customWidth="1"/>
    <col min="12" max="13" width="8.85546875" customWidth="1"/>
    <col min="14" max="14" width="10.140625" bestFit="1" customWidth="1"/>
  </cols>
  <sheetData>
    <row r="1" spans="1:17" ht="15.75" x14ac:dyDescent="0.25">
      <c r="A1" s="117" t="s">
        <v>121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7" ht="9" customHeight="1" thickBot="1" x14ac:dyDescent="0.3"/>
    <row r="3" spans="1:17" x14ac:dyDescent="0.25">
      <c r="A3" s="127" t="s">
        <v>36</v>
      </c>
      <c r="B3" s="128"/>
      <c r="C3" s="128"/>
      <c r="D3" s="128"/>
      <c r="E3" s="96">
        <v>44742</v>
      </c>
      <c r="F3" s="97"/>
      <c r="G3" s="110"/>
      <c r="H3" s="96">
        <v>44834</v>
      </c>
      <c r="I3" s="97"/>
      <c r="J3" s="110"/>
      <c r="K3" s="96">
        <v>44926</v>
      </c>
      <c r="L3" s="97"/>
      <c r="M3" s="110"/>
      <c r="N3" s="96">
        <v>45016</v>
      </c>
      <c r="O3" s="97"/>
      <c r="P3" s="98"/>
    </row>
    <row r="4" spans="1:17" ht="24.75" thickBot="1" x14ac:dyDescent="0.3">
      <c r="A4" s="122"/>
      <c r="B4" s="123"/>
      <c r="C4" s="123"/>
      <c r="D4" s="123"/>
      <c r="E4" s="51" t="s">
        <v>1</v>
      </c>
      <c r="F4" s="32" t="s">
        <v>37</v>
      </c>
      <c r="G4" s="33" t="s">
        <v>3</v>
      </c>
      <c r="H4" s="51" t="s">
        <v>1</v>
      </c>
      <c r="I4" s="32" t="s">
        <v>37</v>
      </c>
      <c r="J4" s="33" t="s">
        <v>3</v>
      </c>
      <c r="K4" s="51" t="s">
        <v>1</v>
      </c>
      <c r="L4" s="32" t="s">
        <v>37</v>
      </c>
      <c r="M4" s="33" t="s">
        <v>3</v>
      </c>
      <c r="N4" s="32" t="s">
        <v>1</v>
      </c>
      <c r="O4" s="32" t="s">
        <v>37</v>
      </c>
      <c r="P4" s="34" t="s">
        <v>3</v>
      </c>
    </row>
    <row r="5" spans="1:17" x14ac:dyDescent="0.25">
      <c r="A5" s="124" t="s">
        <v>38</v>
      </c>
      <c r="B5" s="125"/>
      <c r="C5" s="125"/>
      <c r="D5" s="126"/>
      <c r="E5" s="87"/>
      <c r="F5" s="19"/>
      <c r="G5" s="57">
        <v>1048898</v>
      </c>
      <c r="H5" s="87"/>
      <c r="I5" s="19"/>
      <c r="J5" s="57">
        <v>1131240</v>
      </c>
      <c r="K5" s="19"/>
      <c r="L5" s="19"/>
      <c r="M5" s="57">
        <v>935911</v>
      </c>
      <c r="N5" s="95"/>
      <c r="O5" s="95"/>
      <c r="P5" s="42">
        <f>P6+P16+P34+P39+P49</f>
        <v>1081437</v>
      </c>
    </row>
    <row r="6" spans="1:17" x14ac:dyDescent="0.25">
      <c r="A6" s="43"/>
      <c r="B6" s="118" t="s">
        <v>39</v>
      </c>
      <c r="C6" s="118"/>
      <c r="D6" s="119"/>
      <c r="E6" s="88"/>
      <c r="F6" s="15"/>
      <c r="G6" s="58">
        <v>354571</v>
      </c>
      <c r="H6" s="88"/>
      <c r="I6" s="15"/>
      <c r="J6" s="58">
        <v>361041</v>
      </c>
      <c r="K6" s="15"/>
      <c r="L6" s="15"/>
      <c r="M6" s="58">
        <v>356376</v>
      </c>
      <c r="N6" s="15"/>
      <c r="O6" s="15"/>
      <c r="P6" s="44">
        <f>P11+P12+P13+P14+P7</f>
        <v>362680</v>
      </c>
    </row>
    <row r="7" spans="1:17" x14ac:dyDescent="0.25">
      <c r="A7" s="45"/>
      <c r="B7" s="19"/>
      <c r="C7" s="120" t="s">
        <v>40</v>
      </c>
      <c r="D7" s="121"/>
      <c r="E7" s="87"/>
      <c r="F7" s="19"/>
      <c r="G7" s="57">
        <v>301104</v>
      </c>
      <c r="H7" s="87"/>
      <c r="I7" s="19"/>
      <c r="J7" s="57">
        <v>301104</v>
      </c>
      <c r="K7" s="19"/>
      <c r="L7" s="19"/>
      <c r="M7" s="57">
        <v>301104</v>
      </c>
      <c r="N7" s="19"/>
      <c r="O7" s="19"/>
      <c r="P7" s="42">
        <v>301104</v>
      </c>
    </row>
    <row r="8" spans="1:17" x14ac:dyDescent="0.25">
      <c r="A8" s="43"/>
      <c r="B8" s="16"/>
      <c r="C8" s="53"/>
      <c r="D8" s="17" t="s">
        <v>41</v>
      </c>
      <c r="E8" s="88"/>
      <c r="F8" s="15"/>
      <c r="G8" s="58"/>
      <c r="H8" s="88"/>
      <c r="I8" s="15"/>
      <c r="J8" s="58"/>
      <c r="K8" s="15"/>
      <c r="L8" s="15"/>
      <c r="M8" s="58"/>
      <c r="N8" s="15"/>
      <c r="O8" s="15"/>
      <c r="P8" s="44"/>
    </row>
    <row r="9" spans="1:17" x14ac:dyDescent="0.25">
      <c r="A9" s="45"/>
      <c r="B9" s="19"/>
      <c r="C9" s="54" t="s">
        <v>42</v>
      </c>
      <c r="D9" s="18"/>
      <c r="E9" s="87"/>
      <c r="F9" s="19"/>
      <c r="G9" s="57"/>
      <c r="H9" s="87"/>
      <c r="I9" s="19"/>
      <c r="J9" s="57"/>
      <c r="K9" s="19"/>
      <c r="L9" s="19"/>
      <c r="M9" s="57"/>
      <c r="N9" s="19"/>
      <c r="O9" s="19"/>
      <c r="P9" s="42"/>
    </row>
    <row r="10" spans="1:17" x14ac:dyDescent="0.25">
      <c r="A10" s="43"/>
      <c r="B10" s="16"/>
      <c r="C10" s="53" t="s">
        <v>43</v>
      </c>
      <c r="D10" s="17"/>
      <c r="E10" s="88"/>
      <c r="F10" s="15"/>
      <c r="G10" s="58"/>
      <c r="H10" s="88"/>
      <c r="I10" s="15"/>
      <c r="J10" s="58"/>
      <c r="K10" s="15"/>
      <c r="L10" s="15"/>
      <c r="M10" s="58"/>
      <c r="N10" s="15"/>
      <c r="O10" s="15"/>
      <c r="P10" s="44"/>
    </row>
    <row r="11" spans="1:17" x14ac:dyDescent="0.25">
      <c r="A11" s="45"/>
      <c r="B11" s="19"/>
      <c r="C11" s="54" t="s">
        <v>44</v>
      </c>
      <c r="D11" s="18"/>
      <c r="E11" s="87"/>
      <c r="F11" s="19"/>
      <c r="G11" s="57">
        <v>-3085</v>
      </c>
      <c r="H11" s="87"/>
      <c r="I11" s="19"/>
      <c r="J11" s="57">
        <v>-2360</v>
      </c>
      <c r="K11" s="19"/>
      <c r="L11" s="19"/>
      <c r="M11" s="57">
        <v>-2281</v>
      </c>
      <c r="N11" s="19"/>
      <c r="O11" s="19"/>
      <c r="P11" s="42">
        <v>-2246</v>
      </c>
    </row>
    <row r="12" spans="1:17" x14ac:dyDescent="0.25">
      <c r="A12" s="43"/>
      <c r="B12" s="16"/>
      <c r="C12" s="53" t="s">
        <v>45</v>
      </c>
      <c r="D12" s="17"/>
      <c r="E12" s="88"/>
      <c r="F12" s="15"/>
      <c r="G12" s="58">
        <v>2250</v>
      </c>
      <c r="H12" s="88"/>
      <c r="I12" s="15"/>
      <c r="J12" s="58">
        <v>2250</v>
      </c>
      <c r="K12" s="15"/>
      <c r="L12" s="15"/>
      <c r="M12" s="58">
        <v>2250</v>
      </c>
      <c r="N12" s="15"/>
      <c r="O12" s="15"/>
      <c r="P12" s="44">
        <v>2250</v>
      </c>
    </row>
    <row r="13" spans="1:17" x14ac:dyDescent="0.25">
      <c r="A13" s="45"/>
      <c r="B13" s="19"/>
      <c r="C13" s="120" t="s">
        <v>46</v>
      </c>
      <c r="D13" s="121"/>
      <c r="E13" s="87"/>
      <c r="F13" s="19"/>
      <c r="G13" s="57">
        <v>18089</v>
      </c>
      <c r="H13" s="87"/>
      <c r="I13" s="19"/>
      <c r="J13" s="57">
        <v>18089</v>
      </c>
      <c r="K13" s="19"/>
      <c r="L13" s="19"/>
      <c r="M13" s="57">
        <v>18089</v>
      </c>
      <c r="N13" s="19"/>
      <c r="O13" s="19"/>
      <c r="P13" s="42">
        <v>55303</v>
      </c>
    </row>
    <row r="14" spans="1:17" x14ac:dyDescent="0.25">
      <c r="A14" s="43"/>
      <c r="B14" s="53"/>
      <c r="C14" s="53" t="s">
        <v>47</v>
      </c>
      <c r="D14" s="17"/>
      <c r="E14" s="88"/>
      <c r="F14" s="15"/>
      <c r="G14" s="58">
        <v>36213</v>
      </c>
      <c r="H14" s="88"/>
      <c r="I14" s="15"/>
      <c r="J14" s="58">
        <v>41958</v>
      </c>
      <c r="K14" s="15"/>
      <c r="L14" s="15"/>
      <c r="M14" s="58">
        <v>37214</v>
      </c>
      <c r="N14" s="15"/>
      <c r="O14" s="15"/>
      <c r="P14" s="44">
        <v>6269</v>
      </c>
    </row>
    <row r="15" spans="1:17" x14ac:dyDescent="0.25">
      <c r="A15" s="45"/>
      <c r="B15" s="120" t="s">
        <v>48</v>
      </c>
      <c r="C15" s="120"/>
      <c r="D15" s="121"/>
      <c r="E15" s="89"/>
      <c r="F15" s="14"/>
      <c r="G15" s="57"/>
      <c r="H15" s="89"/>
      <c r="I15" s="14"/>
      <c r="J15" s="57"/>
      <c r="K15" s="14"/>
      <c r="L15" s="14"/>
      <c r="M15" s="57"/>
      <c r="N15" s="14"/>
      <c r="O15" s="14"/>
      <c r="P15" s="42"/>
    </row>
    <row r="16" spans="1:17" x14ac:dyDescent="0.25">
      <c r="A16" s="43"/>
      <c r="B16" s="118" t="s">
        <v>49</v>
      </c>
      <c r="C16" s="118"/>
      <c r="D16" s="119"/>
      <c r="E16" s="88">
        <v>780568</v>
      </c>
      <c r="F16" s="15">
        <v>341208</v>
      </c>
      <c r="G16" s="58">
        <v>439360</v>
      </c>
      <c r="H16" s="88">
        <v>759622</v>
      </c>
      <c r="I16" s="15">
        <v>333982</v>
      </c>
      <c r="J16" s="58">
        <v>425640</v>
      </c>
      <c r="K16" s="88">
        <v>750579</v>
      </c>
      <c r="L16" s="15">
        <v>312795</v>
      </c>
      <c r="M16" s="58">
        <v>437784</v>
      </c>
      <c r="N16" s="15">
        <f>N17+N20+N21+N24+N27+N30+N33</f>
        <v>790816</v>
      </c>
      <c r="O16" s="15">
        <f>O17+O20+O21+O24+O27+O30+O33</f>
        <v>331067</v>
      </c>
      <c r="P16" s="44">
        <f>P17+P20+P21+P24+P27+P30+P33</f>
        <v>459749</v>
      </c>
      <c r="Q16" s="94"/>
    </row>
    <row r="17" spans="1:17" x14ac:dyDescent="0.25">
      <c r="A17" s="45"/>
      <c r="B17" s="19"/>
      <c r="C17" s="120" t="s">
        <v>50</v>
      </c>
      <c r="D17" s="121"/>
      <c r="E17" s="89">
        <v>289743</v>
      </c>
      <c r="F17" s="14">
        <v>102103</v>
      </c>
      <c r="G17" s="57">
        <v>187640</v>
      </c>
      <c r="H17" s="89">
        <v>270488</v>
      </c>
      <c r="I17" s="14">
        <v>96161</v>
      </c>
      <c r="J17" s="57">
        <v>174327</v>
      </c>
      <c r="K17" s="89">
        <v>266709</v>
      </c>
      <c r="L17" s="14">
        <v>95638</v>
      </c>
      <c r="M17" s="57">
        <v>171071</v>
      </c>
      <c r="N17" s="14">
        <f>N18+N19</f>
        <v>325705</v>
      </c>
      <c r="O17" s="14">
        <f>O18+O19</f>
        <v>125191</v>
      </c>
      <c r="P17" s="42">
        <f>P18+P19</f>
        <v>200514</v>
      </c>
      <c r="Q17" s="94"/>
    </row>
    <row r="18" spans="1:17" x14ac:dyDescent="0.25">
      <c r="A18" s="43"/>
      <c r="B18" s="16"/>
      <c r="C18" s="16"/>
      <c r="D18" s="17" t="s">
        <v>51</v>
      </c>
      <c r="E18" s="88">
        <v>115</v>
      </c>
      <c r="F18" s="15"/>
      <c r="G18" s="58">
        <v>115</v>
      </c>
      <c r="H18" s="88">
        <v>93</v>
      </c>
      <c r="I18" s="15"/>
      <c r="J18" s="58">
        <v>93</v>
      </c>
      <c r="K18" s="88">
        <v>86</v>
      </c>
      <c r="L18" s="15"/>
      <c r="M18" s="58">
        <v>86</v>
      </c>
      <c r="N18" s="15">
        <v>83</v>
      </c>
      <c r="O18" s="15"/>
      <c r="P18" s="44">
        <v>83</v>
      </c>
      <c r="Q18" s="94"/>
    </row>
    <row r="19" spans="1:17" x14ac:dyDescent="0.25">
      <c r="A19" s="45"/>
      <c r="B19" s="19"/>
      <c r="C19" s="54"/>
      <c r="D19" s="18" t="s">
        <v>52</v>
      </c>
      <c r="E19" s="89">
        <v>289628</v>
      </c>
      <c r="F19" s="14">
        <v>102103</v>
      </c>
      <c r="G19" s="57">
        <v>187525</v>
      </c>
      <c r="H19" s="89">
        <v>270395</v>
      </c>
      <c r="I19" s="14">
        <v>96161</v>
      </c>
      <c r="J19" s="57">
        <v>174234</v>
      </c>
      <c r="K19" s="89">
        <v>266623</v>
      </c>
      <c r="L19" s="14">
        <v>95638</v>
      </c>
      <c r="M19" s="57">
        <v>170985</v>
      </c>
      <c r="N19" s="14">
        <v>325622</v>
      </c>
      <c r="O19" s="14">
        <v>125191</v>
      </c>
      <c r="P19" s="42">
        <v>200431</v>
      </c>
      <c r="Q19" s="94"/>
    </row>
    <row r="20" spans="1:17" x14ac:dyDescent="0.25">
      <c r="A20" s="43"/>
      <c r="B20" s="16"/>
      <c r="C20" s="53" t="s">
        <v>141</v>
      </c>
      <c r="D20" s="17"/>
      <c r="E20" s="88">
        <v>17548</v>
      </c>
      <c r="F20" s="15"/>
      <c r="G20" s="58">
        <v>17548</v>
      </c>
      <c r="H20" s="88">
        <v>17012</v>
      </c>
      <c r="I20" s="15"/>
      <c r="J20" s="58">
        <v>17012</v>
      </c>
      <c r="K20" s="88">
        <v>16297</v>
      </c>
      <c r="L20" s="15"/>
      <c r="M20" s="58">
        <v>16297</v>
      </c>
      <c r="N20" s="15">
        <v>15755</v>
      </c>
      <c r="O20" s="15">
        <v>0</v>
      </c>
      <c r="P20" s="44">
        <v>15755</v>
      </c>
      <c r="Q20" s="94"/>
    </row>
    <row r="21" spans="1:17" x14ac:dyDescent="0.25">
      <c r="A21" s="45"/>
      <c r="B21" s="19"/>
      <c r="C21" s="120" t="s">
        <v>140</v>
      </c>
      <c r="D21" s="121"/>
      <c r="E21" s="89">
        <v>465552</v>
      </c>
      <c r="F21" s="14">
        <v>235052</v>
      </c>
      <c r="G21" s="57">
        <v>230500</v>
      </c>
      <c r="H21" s="89">
        <v>463734</v>
      </c>
      <c r="I21" s="14">
        <v>233417</v>
      </c>
      <c r="J21" s="57">
        <v>230317</v>
      </c>
      <c r="K21" s="89">
        <v>459481</v>
      </c>
      <c r="L21" s="14">
        <v>212916</v>
      </c>
      <c r="M21" s="57">
        <v>246565</v>
      </c>
      <c r="N21" s="14">
        <f>N22+N23</f>
        <v>439297</v>
      </c>
      <c r="O21" s="14">
        <f>O22+O23</f>
        <v>200635</v>
      </c>
      <c r="P21" s="42">
        <f>P22+P23</f>
        <v>238662</v>
      </c>
      <c r="Q21" s="94"/>
    </row>
    <row r="22" spans="1:17" x14ac:dyDescent="0.25">
      <c r="A22" s="43"/>
      <c r="B22" s="16"/>
      <c r="C22" s="16"/>
      <c r="D22" s="17" t="s">
        <v>53</v>
      </c>
      <c r="E22" s="88">
        <v>2693</v>
      </c>
      <c r="F22" s="15"/>
      <c r="G22" s="58">
        <v>2693</v>
      </c>
      <c r="H22" s="88">
        <v>3099</v>
      </c>
      <c r="I22" s="15"/>
      <c r="J22" s="58">
        <v>3099</v>
      </c>
      <c r="K22" s="88">
        <v>3531</v>
      </c>
      <c r="L22" s="15"/>
      <c r="M22" s="58">
        <v>3531</v>
      </c>
      <c r="N22" s="15">
        <v>2741</v>
      </c>
      <c r="O22" s="15"/>
      <c r="P22" s="44">
        <v>2741</v>
      </c>
      <c r="Q22" s="94"/>
    </row>
    <row r="23" spans="1:17" x14ac:dyDescent="0.25">
      <c r="A23" s="45"/>
      <c r="B23" s="19"/>
      <c r="C23" s="19"/>
      <c r="D23" s="18" t="s">
        <v>54</v>
      </c>
      <c r="E23" s="89">
        <v>462859</v>
      </c>
      <c r="F23" s="14">
        <v>235052</v>
      </c>
      <c r="G23" s="57">
        <v>227807</v>
      </c>
      <c r="H23" s="89">
        <v>460635</v>
      </c>
      <c r="I23" s="14">
        <v>233417</v>
      </c>
      <c r="J23" s="57">
        <v>227218</v>
      </c>
      <c r="K23" s="89">
        <v>455950</v>
      </c>
      <c r="L23" s="14">
        <v>212916</v>
      </c>
      <c r="M23" s="57">
        <v>243034</v>
      </c>
      <c r="N23" s="14">
        <v>436556</v>
      </c>
      <c r="O23" s="14">
        <v>200635</v>
      </c>
      <c r="P23" s="42">
        <f>N23-O23</f>
        <v>235921</v>
      </c>
      <c r="Q23" s="94"/>
    </row>
    <row r="24" spans="1:17" x14ac:dyDescent="0.25">
      <c r="A24" s="43"/>
      <c r="B24" s="16"/>
      <c r="C24" s="53" t="s">
        <v>132</v>
      </c>
      <c r="D24" s="17"/>
      <c r="E24" s="88">
        <v>7725</v>
      </c>
      <c r="F24" s="15">
        <v>4053</v>
      </c>
      <c r="G24" s="58">
        <v>3672</v>
      </c>
      <c r="H24" s="88">
        <v>8388</v>
      </c>
      <c r="I24" s="15">
        <v>4404</v>
      </c>
      <c r="J24" s="58">
        <v>3984</v>
      </c>
      <c r="K24" s="88">
        <v>8092</v>
      </c>
      <c r="L24" s="15">
        <v>4241</v>
      </c>
      <c r="M24" s="58">
        <v>3851</v>
      </c>
      <c r="N24" s="15">
        <f>N25+N26</f>
        <v>10059</v>
      </c>
      <c r="O24" s="15">
        <v>5241</v>
      </c>
      <c r="P24" s="44">
        <f>N24-O24</f>
        <v>4818</v>
      </c>
      <c r="Q24" s="94"/>
    </row>
    <row r="25" spans="1:17" x14ac:dyDescent="0.25">
      <c r="A25" s="45"/>
      <c r="B25" s="19"/>
      <c r="C25" s="19"/>
      <c r="D25" s="18" t="s">
        <v>133</v>
      </c>
      <c r="E25" s="89"/>
      <c r="F25" s="14"/>
      <c r="G25" s="57"/>
      <c r="H25" s="89"/>
      <c r="I25" s="14"/>
      <c r="J25" s="57"/>
      <c r="K25" s="89"/>
      <c r="L25" s="14"/>
      <c r="M25" s="57">
        <v>0</v>
      </c>
      <c r="N25" s="14"/>
      <c r="O25" s="14"/>
      <c r="P25" s="42"/>
      <c r="Q25" s="94"/>
    </row>
    <row r="26" spans="1:17" x14ac:dyDescent="0.25">
      <c r="A26" s="43"/>
      <c r="B26" s="16"/>
      <c r="C26" s="16"/>
      <c r="D26" s="17" t="s">
        <v>134</v>
      </c>
      <c r="E26" s="88">
        <v>7725</v>
      </c>
      <c r="F26" s="15">
        <v>4053</v>
      </c>
      <c r="G26" s="58">
        <v>3672</v>
      </c>
      <c r="H26" s="88">
        <v>8388</v>
      </c>
      <c r="I26" s="15">
        <v>4404</v>
      </c>
      <c r="J26" s="58">
        <v>3984</v>
      </c>
      <c r="K26" s="88">
        <v>8092</v>
      </c>
      <c r="L26" s="15">
        <v>4241</v>
      </c>
      <c r="M26" s="58">
        <v>3851</v>
      </c>
      <c r="N26" s="15">
        <v>10059</v>
      </c>
      <c r="O26" s="15">
        <v>5241</v>
      </c>
      <c r="P26" s="44">
        <f>N26-O26</f>
        <v>4818</v>
      </c>
      <c r="Q26" s="94"/>
    </row>
    <row r="27" spans="1:17" x14ac:dyDescent="0.25">
      <c r="A27" s="45"/>
      <c r="B27" s="19"/>
      <c r="C27" s="120" t="s">
        <v>137</v>
      </c>
      <c r="D27" s="121"/>
      <c r="E27" s="89"/>
      <c r="F27" s="14"/>
      <c r="G27" s="57"/>
      <c r="H27" s="89"/>
      <c r="I27" s="14"/>
      <c r="J27" s="57"/>
      <c r="K27" s="89"/>
      <c r="L27" s="14"/>
      <c r="M27" s="57"/>
      <c r="N27" s="89"/>
      <c r="O27" s="14"/>
      <c r="P27" s="42"/>
    </row>
    <row r="28" spans="1:17" x14ac:dyDescent="0.25">
      <c r="A28" s="43"/>
      <c r="B28" s="16"/>
      <c r="C28" s="16"/>
      <c r="D28" s="17" t="s">
        <v>138</v>
      </c>
      <c r="E28" s="88"/>
      <c r="F28" s="15"/>
      <c r="G28" s="58"/>
      <c r="H28" s="88"/>
      <c r="I28" s="15"/>
      <c r="J28" s="58"/>
      <c r="K28" s="88"/>
      <c r="L28" s="15"/>
      <c r="M28" s="58"/>
      <c r="N28" s="88"/>
      <c r="O28" s="15"/>
      <c r="P28" s="44"/>
    </row>
    <row r="29" spans="1:17" x14ac:dyDescent="0.25">
      <c r="A29" s="62"/>
      <c r="B29" s="63"/>
      <c r="C29" s="64"/>
      <c r="D29" s="18" t="s">
        <v>139</v>
      </c>
      <c r="E29" s="89"/>
      <c r="F29" s="14"/>
      <c r="G29" s="57"/>
      <c r="H29" s="89"/>
      <c r="I29" s="14"/>
      <c r="J29" s="57"/>
      <c r="K29" s="89"/>
      <c r="L29" s="14"/>
      <c r="M29" s="57"/>
      <c r="N29" s="89"/>
      <c r="O29" s="14"/>
      <c r="P29" s="42"/>
    </row>
    <row r="30" spans="1:17" x14ac:dyDescent="0.25">
      <c r="A30" s="43"/>
      <c r="B30" s="16"/>
      <c r="C30" s="118" t="s">
        <v>55</v>
      </c>
      <c r="D30" s="119"/>
      <c r="E30" s="88"/>
      <c r="F30" s="15"/>
      <c r="G30" s="58"/>
      <c r="H30" s="88"/>
      <c r="I30" s="15"/>
      <c r="J30" s="58"/>
      <c r="K30" s="88"/>
      <c r="L30" s="15"/>
      <c r="M30" s="58"/>
      <c r="N30" s="88"/>
      <c r="O30" s="15"/>
      <c r="P30" s="44"/>
    </row>
    <row r="31" spans="1:17" x14ac:dyDescent="0.25">
      <c r="A31" s="45"/>
      <c r="B31" s="19"/>
      <c r="C31" s="19"/>
      <c r="D31" s="18" t="s">
        <v>56</v>
      </c>
      <c r="E31" s="90"/>
      <c r="F31" s="2"/>
      <c r="G31" s="59"/>
      <c r="H31" s="90"/>
      <c r="I31" s="2"/>
      <c r="J31" s="59"/>
      <c r="K31" s="90"/>
      <c r="L31" s="2"/>
      <c r="M31" s="59"/>
      <c r="N31" s="90"/>
      <c r="O31" s="2"/>
      <c r="P31" s="42"/>
    </row>
    <row r="32" spans="1:17" x14ac:dyDescent="0.25">
      <c r="A32" s="43"/>
      <c r="B32" s="16"/>
      <c r="C32" s="16"/>
      <c r="D32" s="17" t="s">
        <v>57</v>
      </c>
      <c r="E32" s="88"/>
      <c r="F32" s="15"/>
      <c r="G32" s="58"/>
      <c r="H32" s="88"/>
      <c r="I32" s="15"/>
      <c r="J32" s="58"/>
      <c r="K32" s="88"/>
      <c r="L32" s="15"/>
      <c r="M32" s="58"/>
      <c r="N32" s="88"/>
      <c r="O32" s="15"/>
      <c r="P32" s="44"/>
    </row>
    <row r="33" spans="1:16" x14ac:dyDescent="0.25">
      <c r="A33" s="19"/>
      <c r="B33" s="120" t="s">
        <v>142</v>
      </c>
      <c r="C33" s="120"/>
      <c r="D33" s="120"/>
      <c r="E33" s="90"/>
      <c r="F33" s="2"/>
      <c r="G33" s="59"/>
      <c r="H33" s="90"/>
      <c r="I33" s="2"/>
      <c r="J33" s="59"/>
      <c r="K33" s="90"/>
      <c r="L33" s="2"/>
      <c r="M33" s="59"/>
      <c r="N33" s="90"/>
      <c r="O33" s="2"/>
      <c r="P33" s="42"/>
    </row>
    <row r="34" spans="1:16" x14ac:dyDescent="0.25">
      <c r="A34" s="43"/>
      <c r="B34" s="118" t="s">
        <v>136</v>
      </c>
      <c r="C34" s="118"/>
      <c r="D34" s="119"/>
      <c r="E34" s="88"/>
      <c r="F34" s="15"/>
      <c r="G34" s="58"/>
      <c r="H34" s="88"/>
      <c r="I34" s="15"/>
      <c r="J34" s="58">
        <v>13700</v>
      </c>
      <c r="K34" s="15"/>
      <c r="L34" s="15"/>
      <c r="M34" s="58">
        <v>12260</v>
      </c>
      <c r="N34" s="88"/>
      <c r="O34" s="15"/>
      <c r="P34" s="44">
        <f>P35+P36+P37</f>
        <v>19400</v>
      </c>
    </row>
    <row r="35" spans="1:16" x14ac:dyDescent="0.25">
      <c r="A35" s="45"/>
      <c r="B35" s="19"/>
      <c r="C35" s="120" t="s">
        <v>135</v>
      </c>
      <c r="D35" s="121"/>
      <c r="E35" s="90"/>
      <c r="F35" s="2"/>
      <c r="G35" s="59"/>
      <c r="H35" s="90"/>
      <c r="I35" s="2"/>
      <c r="J35" s="59"/>
      <c r="K35" s="2"/>
      <c r="L35" s="2"/>
      <c r="M35" s="59"/>
      <c r="N35" s="2"/>
      <c r="O35" s="2"/>
      <c r="P35" s="47"/>
    </row>
    <row r="36" spans="1:16" x14ac:dyDescent="0.25">
      <c r="A36" s="43"/>
      <c r="B36" s="16"/>
      <c r="C36" s="118" t="s">
        <v>58</v>
      </c>
      <c r="D36" s="119"/>
      <c r="E36" s="88"/>
      <c r="F36" s="15"/>
      <c r="G36" s="58"/>
      <c r="H36" s="88"/>
      <c r="I36" s="15"/>
      <c r="J36" s="58">
        <v>13700</v>
      </c>
      <c r="K36" s="15"/>
      <c r="L36" s="15"/>
      <c r="M36" s="58">
        <v>12260</v>
      </c>
      <c r="N36" s="15"/>
      <c r="O36" s="15"/>
      <c r="P36" s="44">
        <v>19400</v>
      </c>
    </row>
    <row r="37" spans="1:16" x14ac:dyDescent="0.25">
      <c r="A37" s="45"/>
      <c r="B37" s="19"/>
      <c r="C37" s="120" t="s">
        <v>59</v>
      </c>
      <c r="D37" s="121"/>
      <c r="E37" s="90"/>
      <c r="F37" s="2"/>
      <c r="G37" s="59"/>
      <c r="H37" s="90"/>
      <c r="I37" s="2"/>
      <c r="J37" s="59"/>
      <c r="K37" s="2"/>
      <c r="L37" s="2"/>
      <c r="M37" s="59"/>
      <c r="N37" s="2"/>
      <c r="O37" s="2"/>
      <c r="P37" s="47"/>
    </row>
    <row r="38" spans="1:16" x14ac:dyDescent="0.25">
      <c r="A38" s="43"/>
      <c r="B38" s="118" t="s">
        <v>60</v>
      </c>
      <c r="C38" s="118"/>
      <c r="D38" s="119"/>
      <c r="E38" s="91"/>
      <c r="F38" s="16"/>
      <c r="G38" s="60"/>
      <c r="H38" s="91"/>
      <c r="I38" s="16"/>
      <c r="J38" s="60"/>
      <c r="K38" s="16"/>
      <c r="L38" s="16"/>
      <c r="M38" s="60"/>
      <c r="N38" s="16"/>
      <c r="O38" s="16"/>
      <c r="P38" s="48"/>
    </row>
    <row r="39" spans="1:16" x14ac:dyDescent="0.25">
      <c r="A39" s="45"/>
      <c r="B39" s="120" t="s">
        <v>61</v>
      </c>
      <c r="C39" s="120"/>
      <c r="D39" s="121"/>
      <c r="E39" s="87"/>
      <c r="F39" s="19"/>
      <c r="G39" s="57">
        <v>232354</v>
      </c>
      <c r="H39" s="87"/>
      <c r="I39" s="19"/>
      <c r="J39" s="57">
        <v>305429</v>
      </c>
      <c r="K39" s="19"/>
      <c r="L39" s="19"/>
      <c r="M39" s="57">
        <v>109264</v>
      </c>
      <c r="N39" s="19"/>
      <c r="O39" s="19"/>
      <c r="P39" s="42">
        <f>P40+P41+P45+P48</f>
        <v>211639</v>
      </c>
    </row>
    <row r="40" spans="1:16" x14ac:dyDescent="0.25">
      <c r="A40" s="43"/>
      <c r="B40" s="16"/>
      <c r="C40" s="118" t="s">
        <v>62</v>
      </c>
      <c r="D40" s="119"/>
      <c r="E40" s="91"/>
      <c r="F40" s="16"/>
      <c r="G40" s="58">
        <v>52375</v>
      </c>
      <c r="H40" s="91"/>
      <c r="I40" s="16"/>
      <c r="J40" s="58">
        <v>62431</v>
      </c>
      <c r="K40" s="16"/>
      <c r="L40" s="16"/>
      <c r="M40" s="58">
        <v>44912</v>
      </c>
      <c r="N40" s="16"/>
      <c r="O40" s="16"/>
      <c r="P40" s="44">
        <v>59530</v>
      </c>
    </row>
    <row r="41" spans="1:16" x14ac:dyDescent="0.25">
      <c r="A41" s="45"/>
      <c r="B41" s="19"/>
      <c r="C41" s="120" t="s">
        <v>63</v>
      </c>
      <c r="D41" s="121"/>
      <c r="E41" s="87"/>
      <c r="F41" s="19"/>
      <c r="G41" s="57">
        <v>167394</v>
      </c>
      <c r="H41" s="87"/>
      <c r="I41" s="19"/>
      <c r="J41" s="57">
        <v>236315</v>
      </c>
      <c r="K41" s="19"/>
      <c r="L41" s="19"/>
      <c r="M41" s="57">
        <v>48311</v>
      </c>
      <c r="N41" s="19"/>
      <c r="O41" s="19"/>
      <c r="P41" s="42">
        <v>147869</v>
      </c>
    </row>
    <row r="42" spans="1:16" x14ac:dyDescent="0.25">
      <c r="A42" s="43"/>
      <c r="B42" s="16"/>
      <c r="C42" s="118" t="s">
        <v>143</v>
      </c>
      <c r="D42" s="119"/>
      <c r="E42" s="91"/>
      <c r="F42" s="16"/>
      <c r="G42" s="58"/>
      <c r="H42" s="91"/>
      <c r="I42" s="16"/>
      <c r="J42" s="58"/>
      <c r="K42" s="16"/>
      <c r="L42" s="16"/>
      <c r="M42" s="58"/>
      <c r="N42" s="16"/>
      <c r="O42" s="16"/>
      <c r="P42" s="44"/>
    </row>
    <row r="43" spans="1:16" x14ac:dyDescent="0.25">
      <c r="A43" s="45"/>
      <c r="B43" s="19"/>
      <c r="C43" s="19"/>
      <c r="D43" s="18" t="s">
        <v>144</v>
      </c>
      <c r="E43" s="87"/>
      <c r="F43" s="19"/>
      <c r="G43" s="57"/>
      <c r="H43" s="87"/>
      <c r="I43" s="19"/>
      <c r="J43" s="57"/>
      <c r="K43" s="19"/>
      <c r="L43" s="19"/>
      <c r="M43" s="57"/>
      <c r="N43" s="19"/>
      <c r="O43" s="19"/>
      <c r="P43" s="42"/>
    </row>
    <row r="44" spans="1:16" x14ac:dyDescent="0.25">
      <c r="A44" s="43"/>
      <c r="B44" s="16"/>
      <c r="C44" s="118" t="s">
        <v>64</v>
      </c>
      <c r="D44" s="119"/>
      <c r="E44" s="91"/>
      <c r="F44" s="16"/>
      <c r="G44" s="58"/>
      <c r="H44" s="91"/>
      <c r="I44" s="16"/>
      <c r="J44" s="58"/>
      <c r="K44" s="16"/>
      <c r="L44" s="16"/>
      <c r="M44" s="58"/>
      <c r="N44" s="16"/>
      <c r="O44" s="16"/>
      <c r="P44" s="44"/>
    </row>
    <row r="45" spans="1:16" x14ac:dyDescent="0.25">
      <c r="A45" s="45"/>
      <c r="B45" s="19"/>
      <c r="C45" s="120" t="s">
        <v>65</v>
      </c>
      <c r="D45" s="121"/>
      <c r="E45" s="87"/>
      <c r="F45" s="19"/>
      <c r="G45" s="57">
        <v>11249</v>
      </c>
      <c r="H45" s="87"/>
      <c r="I45" s="19"/>
      <c r="J45" s="57">
        <v>6683</v>
      </c>
      <c r="K45" s="19"/>
      <c r="L45" s="19"/>
      <c r="M45" s="57">
        <v>16041</v>
      </c>
      <c r="N45" s="19"/>
      <c r="O45" s="19"/>
      <c r="P45" s="42">
        <v>2915</v>
      </c>
    </row>
    <row r="46" spans="1:16" x14ac:dyDescent="0.25">
      <c r="A46" s="43"/>
      <c r="B46" s="16"/>
      <c r="C46" s="16"/>
      <c r="D46" s="17" t="s">
        <v>66</v>
      </c>
      <c r="E46" s="91"/>
      <c r="F46" s="16"/>
      <c r="G46" s="58">
        <v>680</v>
      </c>
      <c r="H46" s="91"/>
      <c r="I46" s="16"/>
      <c r="J46" s="58">
        <v>620</v>
      </c>
      <c r="K46" s="16"/>
      <c r="L46" s="16"/>
      <c r="M46" s="58">
        <v>5723</v>
      </c>
      <c r="N46" s="16"/>
      <c r="O46" s="16"/>
      <c r="P46" s="44">
        <v>-2566</v>
      </c>
    </row>
    <row r="47" spans="1:16" x14ac:dyDescent="0.25">
      <c r="A47" s="45"/>
      <c r="B47" s="19"/>
      <c r="C47" s="120" t="s">
        <v>67</v>
      </c>
      <c r="D47" s="121"/>
      <c r="E47" s="90"/>
      <c r="F47" s="2"/>
      <c r="G47" s="57"/>
      <c r="H47" s="90"/>
      <c r="I47" s="2"/>
      <c r="J47" s="57"/>
      <c r="K47" s="2"/>
      <c r="L47" s="2"/>
      <c r="M47" s="57"/>
      <c r="N47" s="2"/>
      <c r="O47" s="2"/>
      <c r="P47" s="42"/>
    </row>
    <row r="48" spans="1:16" x14ac:dyDescent="0.25">
      <c r="A48" s="43"/>
      <c r="B48" s="16"/>
      <c r="C48" s="118" t="s">
        <v>120</v>
      </c>
      <c r="D48" s="119"/>
      <c r="E48" s="91"/>
      <c r="F48" s="16"/>
      <c r="G48" s="58">
        <v>1336</v>
      </c>
      <c r="H48" s="91"/>
      <c r="I48" s="16"/>
      <c r="J48" s="58"/>
      <c r="K48" s="16"/>
      <c r="L48" s="16"/>
      <c r="M48" s="58"/>
      <c r="N48" s="16"/>
      <c r="O48" s="16"/>
      <c r="P48" s="44">
        <v>1325</v>
      </c>
    </row>
    <row r="49" spans="1:16" x14ac:dyDescent="0.25">
      <c r="A49" s="45"/>
      <c r="B49" s="120" t="s">
        <v>68</v>
      </c>
      <c r="C49" s="120"/>
      <c r="D49" s="121"/>
      <c r="E49" s="87"/>
      <c r="F49" s="19"/>
      <c r="G49" s="57">
        <v>22613</v>
      </c>
      <c r="H49" s="87"/>
      <c r="I49" s="19"/>
      <c r="J49" s="57">
        <v>25430</v>
      </c>
      <c r="K49" s="19"/>
      <c r="L49" s="19"/>
      <c r="M49" s="57">
        <v>20228</v>
      </c>
      <c r="N49" s="19"/>
      <c r="O49" s="19"/>
      <c r="P49" s="42">
        <f>P50+P51</f>
        <v>27969</v>
      </c>
    </row>
    <row r="50" spans="1:16" x14ac:dyDescent="0.25">
      <c r="A50" s="43"/>
      <c r="B50" s="16"/>
      <c r="C50" s="118" t="s">
        <v>69</v>
      </c>
      <c r="D50" s="119"/>
      <c r="E50" s="91"/>
      <c r="F50" s="16"/>
      <c r="G50" s="58"/>
      <c r="H50" s="91"/>
      <c r="I50" s="16"/>
      <c r="J50" s="58"/>
      <c r="K50" s="16"/>
      <c r="L50" s="16"/>
      <c r="M50" s="58"/>
      <c r="N50" s="16"/>
      <c r="O50" s="16"/>
      <c r="P50" s="44"/>
    </row>
    <row r="51" spans="1:16" x14ac:dyDescent="0.25">
      <c r="A51" s="45"/>
      <c r="B51" s="19"/>
      <c r="C51" s="120" t="s">
        <v>70</v>
      </c>
      <c r="D51" s="121"/>
      <c r="E51" s="87"/>
      <c r="F51" s="19"/>
      <c r="G51" s="57">
        <v>22613</v>
      </c>
      <c r="H51" s="87"/>
      <c r="I51" s="19"/>
      <c r="J51" s="57">
        <v>25430</v>
      </c>
      <c r="K51" s="19"/>
      <c r="L51" s="19"/>
      <c r="M51" s="57">
        <v>20228</v>
      </c>
      <c r="N51" s="19"/>
      <c r="O51" s="19"/>
      <c r="P51" s="42">
        <f>P52</f>
        <v>27969</v>
      </c>
    </row>
    <row r="52" spans="1:16" ht="15.75" thickBot="1" x14ac:dyDescent="0.3">
      <c r="A52" s="49"/>
      <c r="B52" s="10"/>
      <c r="C52" s="10"/>
      <c r="D52" s="11" t="s">
        <v>71</v>
      </c>
      <c r="E52" s="92"/>
      <c r="F52" s="10"/>
      <c r="G52" s="61">
        <v>22613</v>
      </c>
      <c r="H52" s="92"/>
      <c r="I52" s="10"/>
      <c r="J52" s="61">
        <v>25430</v>
      </c>
      <c r="K52" s="10"/>
      <c r="L52" s="10"/>
      <c r="M52" s="61">
        <v>20228</v>
      </c>
      <c r="N52" s="10"/>
      <c r="O52" s="10"/>
      <c r="P52" s="50">
        <v>27969</v>
      </c>
    </row>
  </sheetData>
  <sheetProtection algorithmName="SHA-512" hashValue="zLsDaIcQR7zrFzlBHK2E4Hx2KMav159x5M7zyyweocrPEbAyBxyu3Lyl3lulbMizG5EE1wqYG5LamzvPKPhNvg==" saltValue="6qvkI/EKAAa5/Ral7LAcmQ==" spinCount="100000" sheet="1" objects="1" scenarios="1"/>
  <mergeCells count="34">
    <mergeCell ref="B38:D38"/>
    <mergeCell ref="C17:D17"/>
    <mergeCell ref="C37:D37"/>
    <mergeCell ref="C36:D36"/>
    <mergeCell ref="C7:D7"/>
    <mergeCell ref="C35:D35"/>
    <mergeCell ref="C30:D30"/>
    <mergeCell ref="B34:D34"/>
    <mergeCell ref="B33:D33"/>
    <mergeCell ref="C27:D27"/>
    <mergeCell ref="C21:D21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A1:P1"/>
    <mergeCell ref="N3:P3"/>
    <mergeCell ref="K3:M3"/>
    <mergeCell ref="B16:D16"/>
    <mergeCell ref="B15:D15"/>
    <mergeCell ref="A4:D4"/>
    <mergeCell ref="A5:D5"/>
    <mergeCell ref="B6:D6"/>
    <mergeCell ref="C13:D13"/>
    <mergeCell ref="H3:J3"/>
    <mergeCell ref="E3:G3"/>
    <mergeCell ref="A3:D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5" width="10.85546875" customWidth="1"/>
    <col min="6" max="6" width="9.85546875" customWidth="1"/>
    <col min="7" max="8" width="10.28515625" bestFit="1" customWidth="1"/>
  </cols>
  <sheetData>
    <row r="1" spans="1:8" ht="15.75" x14ac:dyDescent="0.25">
      <c r="A1" s="117" t="s">
        <v>121</v>
      </c>
      <c r="B1" s="117"/>
      <c r="C1" s="117"/>
      <c r="D1" s="117"/>
      <c r="E1" s="117"/>
      <c r="F1" s="117"/>
      <c r="G1" s="117"/>
      <c r="H1" s="117"/>
    </row>
    <row r="2" spans="1:8" ht="9.75" customHeight="1" thickBot="1" x14ac:dyDescent="0.3"/>
    <row r="3" spans="1:8" x14ac:dyDescent="0.25">
      <c r="A3" s="137" t="s">
        <v>73</v>
      </c>
      <c r="B3" s="138"/>
      <c r="C3" s="138"/>
      <c r="D3" s="138"/>
      <c r="E3" s="133">
        <v>44742</v>
      </c>
      <c r="F3" s="133">
        <v>44834</v>
      </c>
      <c r="G3" s="133">
        <v>44926</v>
      </c>
      <c r="H3" s="129">
        <v>45016</v>
      </c>
    </row>
    <row r="4" spans="1:8" ht="15.75" thickBot="1" x14ac:dyDescent="0.3">
      <c r="A4" s="135" t="s">
        <v>72</v>
      </c>
      <c r="B4" s="136"/>
      <c r="C4" s="136"/>
      <c r="D4" s="136"/>
      <c r="E4" s="134"/>
      <c r="F4" s="134"/>
      <c r="G4" s="134"/>
      <c r="H4" s="130"/>
    </row>
    <row r="5" spans="1:8" x14ac:dyDescent="0.25">
      <c r="A5" s="139" t="s">
        <v>74</v>
      </c>
      <c r="B5" s="140"/>
      <c r="C5" s="140"/>
      <c r="D5" s="141"/>
      <c r="E5" s="3">
        <v>1164</v>
      </c>
      <c r="F5" s="3">
        <v>16254</v>
      </c>
      <c r="G5" s="3">
        <v>28207</v>
      </c>
      <c r="H5" s="65">
        <f>H6+H13+H14+H15+H22+H23+H24+H29</f>
        <v>8019</v>
      </c>
    </row>
    <row r="6" spans="1:8" x14ac:dyDescent="0.25">
      <c r="A6" s="20"/>
      <c r="B6" s="99" t="s">
        <v>75</v>
      </c>
      <c r="C6" s="99"/>
      <c r="D6" s="100"/>
      <c r="E6" s="4">
        <v>204147</v>
      </c>
      <c r="F6" s="4">
        <v>326283</v>
      </c>
      <c r="G6" s="4">
        <v>431649</v>
      </c>
      <c r="H6" s="66">
        <f>H7+H10</f>
        <v>113345</v>
      </c>
    </row>
    <row r="7" spans="1:8" x14ac:dyDescent="0.25">
      <c r="A7" s="21"/>
      <c r="B7" s="5"/>
      <c r="C7" s="101" t="s">
        <v>76</v>
      </c>
      <c r="D7" s="102"/>
      <c r="E7" s="3">
        <v>246395</v>
      </c>
      <c r="F7" s="3">
        <v>355239</v>
      </c>
      <c r="G7" s="3">
        <v>457356</v>
      </c>
      <c r="H7" s="65">
        <f>H8+H9</f>
        <v>142790</v>
      </c>
    </row>
    <row r="8" spans="1:8" x14ac:dyDescent="0.25">
      <c r="A8" s="20"/>
      <c r="B8" s="6"/>
      <c r="C8" s="6"/>
      <c r="D8" s="13" t="s">
        <v>77</v>
      </c>
      <c r="E8" s="4">
        <v>452362</v>
      </c>
      <c r="F8" s="4">
        <v>652648</v>
      </c>
      <c r="G8" s="4">
        <v>882342</v>
      </c>
      <c r="H8" s="66">
        <v>284823</v>
      </c>
    </row>
    <row r="9" spans="1:8" x14ac:dyDescent="0.25">
      <c r="A9" s="21"/>
      <c r="B9" s="5"/>
      <c r="C9" s="5"/>
      <c r="D9" s="12" t="s">
        <v>78</v>
      </c>
      <c r="E9" s="3">
        <v>-205967</v>
      </c>
      <c r="F9" s="3">
        <v>-297409</v>
      </c>
      <c r="G9" s="3">
        <v>-424986</v>
      </c>
      <c r="H9" s="65">
        <v>-142033</v>
      </c>
    </row>
    <row r="10" spans="1:8" x14ac:dyDescent="0.25">
      <c r="A10" s="20"/>
      <c r="B10" s="6"/>
      <c r="C10" s="99" t="s">
        <v>79</v>
      </c>
      <c r="D10" s="100"/>
      <c r="E10" s="4">
        <v>-42248</v>
      </c>
      <c r="F10" s="4">
        <v>-28956</v>
      </c>
      <c r="G10" s="4">
        <v>-25707</v>
      </c>
      <c r="H10" s="66">
        <f>H11+H12</f>
        <v>-29445</v>
      </c>
    </row>
    <row r="11" spans="1:8" x14ac:dyDescent="0.25">
      <c r="A11" s="21"/>
      <c r="B11" s="5"/>
      <c r="C11" s="5"/>
      <c r="D11" s="12" t="s">
        <v>80</v>
      </c>
      <c r="E11" s="3">
        <v>-73127</v>
      </c>
      <c r="F11" s="3">
        <v>-53893</v>
      </c>
      <c r="G11" s="3">
        <v>-50121</v>
      </c>
      <c r="H11" s="65">
        <v>-58999</v>
      </c>
    </row>
    <row r="12" spans="1:8" x14ac:dyDescent="0.25">
      <c r="A12" s="20"/>
      <c r="B12" s="6"/>
      <c r="C12" s="6"/>
      <c r="D12" s="13" t="s">
        <v>81</v>
      </c>
      <c r="E12" s="4">
        <v>30879</v>
      </c>
      <c r="F12" s="4">
        <v>24937</v>
      </c>
      <c r="G12" s="4">
        <v>24414</v>
      </c>
      <c r="H12" s="66">
        <v>29554</v>
      </c>
    </row>
    <row r="13" spans="1:8" x14ac:dyDescent="0.25">
      <c r="A13" s="21"/>
      <c r="B13" s="101" t="s">
        <v>145</v>
      </c>
      <c r="C13" s="101"/>
      <c r="D13" s="102"/>
      <c r="E13" s="3">
        <v>884</v>
      </c>
      <c r="F13" s="3">
        <v>5330</v>
      </c>
      <c r="G13" s="3">
        <v>17392</v>
      </c>
      <c r="H13" s="65">
        <v>6521</v>
      </c>
    </row>
    <row r="14" spans="1:8" x14ac:dyDescent="0.25">
      <c r="A14" s="20"/>
      <c r="B14" s="99" t="s">
        <v>82</v>
      </c>
      <c r="C14" s="99"/>
      <c r="D14" s="100"/>
      <c r="E14" s="4">
        <v>827</v>
      </c>
      <c r="F14" s="4">
        <v>1524</v>
      </c>
      <c r="G14" s="4">
        <v>1168</v>
      </c>
      <c r="H14" s="66">
        <v>1003</v>
      </c>
    </row>
    <row r="15" spans="1:8" x14ac:dyDescent="0.25">
      <c r="A15" s="21"/>
      <c r="B15" s="101" t="s">
        <v>83</v>
      </c>
      <c r="C15" s="101"/>
      <c r="D15" s="102"/>
      <c r="E15" s="3">
        <v>-152534</v>
      </c>
      <c r="F15" s="3">
        <v>-220049</v>
      </c>
      <c r="G15" s="3">
        <v>-255939</v>
      </c>
      <c r="H15" s="65">
        <f>H16+H19</f>
        <v>-67714</v>
      </c>
    </row>
    <row r="16" spans="1:8" x14ac:dyDescent="0.25">
      <c r="A16" s="20"/>
      <c r="B16" s="6"/>
      <c r="C16" s="99" t="s">
        <v>84</v>
      </c>
      <c r="D16" s="100"/>
      <c r="E16" s="4">
        <v>-109236</v>
      </c>
      <c r="F16" s="4">
        <v>-177340</v>
      </c>
      <c r="G16" s="4">
        <v>-197414</v>
      </c>
      <c r="H16" s="66">
        <f>H17+H18</f>
        <v>-74827</v>
      </c>
    </row>
    <row r="17" spans="1:8" x14ac:dyDescent="0.25">
      <c r="A17" s="21"/>
      <c r="B17" s="5"/>
      <c r="C17" s="5"/>
      <c r="D17" s="12" t="s">
        <v>85</v>
      </c>
      <c r="E17" s="3">
        <v>-219764</v>
      </c>
      <c r="F17" s="3">
        <v>-345720</v>
      </c>
      <c r="G17" s="3">
        <v>-483634</v>
      </c>
      <c r="H17" s="65">
        <v>-142759</v>
      </c>
    </row>
    <row r="18" spans="1:8" x14ac:dyDescent="0.25">
      <c r="A18" s="20"/>
      <c r="B18" s="6"/>
      <c r="C18" s="6"/>
      <c r="D18" s="13" t="s">
        <v>86</v>
      </c>
      <c r="E18" s="4">
        <v>110528</v>
      </c>
      <c r="F18" s="4">
        <v>168380</v>
      </c>
      <c r="G18" s="4">
        <v>286220</v>
      </c>
      <c r="H18" s="66">
        <v>67932</v>
      </c>
    </row>
    <row r="19" spans="1:8" x14ac:dyDescent="0.25">
      <c r="A19" s="21"/>
      <c r="B19" s="5"/>
      <c r="C19" s="101" t="s">
        <v>87</v>
      </c>
      <c r="D19" s="102"/>
      <c r="E19" s="3">
        <v>-43298</v>
      </c>
      <c r="F19" s="3">
        <v>-42709</v>
      </c>
      <c r="G19" s="3">
        <v>-58525</v>
      </c>
      <c r="H19" s="65">
        <f>H20+H21</f>
        <v>7113</v>
      </c>
    </row>
    <row r="20" spans="1:8" x14ac:dyDescent="0.25">
      <c r="A20" s="20"/>
      <c r="B20" s="6"/>
      <c r="C20" s="6"/>
      <c r="D20" s="13" t="s">
        <v>88</v>
      </c>
      <c r="E20" s="4">
        <v>-34859</v>
      </c>
      <c r="F20" s="4">
        <v>-32635</v>
      </c>
      <c r="G20" s="4">
        <v>-27949</v>
      </c>
      <c r="H20" s="66">
        <v>19394</v>
      </c>
    </row>
    <row r="21" spans="1:8" x14ac:dyDescent="0.25">
      <c r="A21" s="21"/>
      <c r="B21" s="5"/>
      <c r="C21" s="5"/>
      <c r="D21" s="12" t="s">
        <v>89</v>
      </c>
      <c r="E21" s="3">
        <v>-8439</v>
      </c>
      <c r="F21" s="3">
        <v>-10074</v>
      </c>
      <c r="G21" s="3">
        <v>-30576</v>
      </c>
      <c r="H21" s="65">
        <v>-12281</v>
      </c>
    </row>
    <row r="22" spans="1:8" x14ac:dyDescent="0.25">
      <c r="A22" s="20"/>
      <c r="B22" s="99" t="s">
        <v>90</v>
      </c>
      <c r="C22" s="99"/>
      <c r="D22" s="100"/>
      <c r="E22" s="4">
        <v>-678</v>
      </c>
      <c r="F22" s="4">
        <v>-990</v>
      </c>
      <c r="G22" s="4">
        <v>-857</v>
      </c>
      <c r="H22" s="66">
        <v>-966</v>
      </c>
    </row>
    <row r="23" spans="1:8" x14ac:dyDescent="0.25">
      <c r="A23" s="21"/>
      <c r="B23" s="101" t="s">
        <v>146</v>
      </c>
      <c r="C23" s="101"/>
      <c r="D23" s="102"/>
      <c r="E23" s="3">
        <v>-1044</v>
      </c>
      <c r="F23" s="3">
        <v>-1103</v>
      </c>
      <c r="G23" s="3">
        <v>-1314</v>
      </c>
      <c r="H23" s="65">
        <v>-643</v>
      </c>
    </row>
    <row r="24" spans="1:8" x14ac:dyDescent="0.25">
      <c r="A24" s="20"/>
      <c r="B24" s="99" t="s">
        <v>91</v>
      </c>
      <c r="C24" s="99"/>
      <c r="D24" s="100"/>
      <c r="E24" s="4">
        <v>-47570</v>
      </c>
      <c r="F24" s="4">
        <v>-89463</v>
      </c>
      <c r="G24" s="4">
        <v>-151080</v>
      </c>
      <c r="H24" s="66">
        <f>H25+H26++H27+H28</f>
        <v>-42046</v>
      </c>
    </row>
    <row r="25" spans="1:8" x14ac:dyDescent="0.25">
      <c r="A25" s="21"/>
      <c r="B25" s="5"/>
      <c r="C25" s="101" t="s">
        <v>92</v>
      </c>
      <c r="D25" s="102"/>
      <c r="E25" s="3">
        <v>-25207</v>
      </c>
      <c r="F25" s="3">
        <v>-43275</v>
      </c>
      <c r="G25" s="3">
        <v>-59537</v>
      </c>
      <c r="H25" s="65">
        <v>-19153</v>
      </c>
    </row>
    <row r="26" spans="1:8" x14ac:dyDescent="0.25">
      <c r="A26" s="20"/>
      <c r="B26" s="6"/>
      <c r="C26" s="99" t="s">
        <v>93</v>
      </c>
      <c r="D26" s="100"/>
      <c r="E26" s="4">
        <v>10753</v>
      </c>
      <c r="F26" s="4">
        <v>8379</v>
      </c>
      <c r="G26" s="4">
        <v>3708</v>
      </c>
      <c r="H26" s="66">
        <v>10134</v>
      </c>
    </row>
    <row r="27" spans="1:8" x14ac:dyDescent="0.25">
      <c r="A27" s="21"/>
      <c r="B27" s="5"/>
      <c r="C27" s="101" t="s">
        <v>94</v>
      </c>
      <c r="D27" s="102"/>
      <c r="E27" s="3">
        <v>-108259</v>
      </c>
      <c r="F27" s="3">
        <v>-160846</v>
      </c>
      <c r="G27" s="3">
        <v>-203428</v>
      </c>
      <c r="H27" s="65">
        <v>-65363</v>
      </c>
    </row>
    <row r="28" spans="1:8" x14ac:dyDescent="0.25">
      <c r="A28" s="20"/>
      <c r="B28" s="6"/>
      <c r="C28" s="99" t="s">
        <v>95</v>
      </c>
      <c r="D28" s="100"/>
      <c r="E28" s="4">
        <v>75143</v>
      </c>
      <c r="F28" s="4">
        <v>106279</v>
      </c>
      <c r="G28" s="4">
        <v>108177</v>
      </c>
      <c r="H28" s="66">
        <v>32336</v>
      </c>
    </row>
    <row r="29" spans="1:8" ht="15.75" thickBot="1" x14ac:dyDescent="0.3">
      <c r="A29" s="22"/>
      <c r="B29" s="131" t="s">
        <v>96</v>
      </c>
      <c r="C29" s="131"/>
      <c r="D29" s="132"/>
      <c r="E29" s="67">
        <v>-2868</v>
      </c>
      <c r="F29" s="67">
        <v>-5278</v>
      </c>
      <c r="G29" s="67">
        <v>-12812</v>
      </c>
      <c r="H29" s="68">
        <v>-1481</v>
      </c>
    </row>
  </sheetData>
  <sheetProtection algorithmName="SHA-512" hashValue="HQhVwIRZ2xpSvedIPB3+sVniIHMzo6Pq2t6wjGqW+DyA0VnOaOI7T9RNC3Kf+tzo5F5nS/9Reyxv/uctBAmqrA==" saltValue="hSWFSbqY450joNNZO4VccA==" spinCount="100000" sheet="1" objects="1" scenarios="1"/>
  <mergeCells count="24">
    <mergeCell ref="A1:H1"/>
    <mergeCell ref="B6:D6"/>
    <mergeCell ref="C19:D19"/>
    <mergeCell ref="C16:D16"/>
    <mergeCell ref="B13:D13"/>
    <mergeCell ref="B14:D14"/>
    <mergeCell ref="C7:D7"/>
    <mergeCell ref="C10:D10"/>
    <mergeCell ref="H3:H4"/>
    <mergeCell ref="B15:D15"/>
    <mergeCell ref="B29:D29"/>
    <mergeCell ref="B23:D23"/>
    <mergeCell ref="B24:D24"/>
    <mergeCell ref="C25:D25"/>
    <mergeCell ref="C26:D26"/>
    <mergeCell ref="C27:D27"/>
    <mergeCell ref="C28:D28"/>
    <mergeCell ref="G3:G4"/>
    <mergeCell ref="F3:F4"/>
    <mergeCell ref="E3:E4"/>
    <mergeCell ref="B22:D22"/>
    <mergeCell ref="A4:D4"/>
    <mergeCell ref="A3:D3"/>
    <mergeCell ref="A5:D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5" width="10.28515625" customWidth="1"/>
    <col min="6" max="6" width="9.85546875" customWidth="1"/>
    <col min="7" max="8" width="10.28515625" bestFit="1" customWidth="1"/>
  </cols>
  <sheetData>
    <row r="1" spans="1:8" ht="15.75" x14ac:dyDescent="0.25">
      <c r="A1" s="117" t="s">
        <v>121</v>
      </c>
      <c r="B1" s="117"/>
      <c r="C1" s="117"/>
      <c r="D1" s="117"/>
      <c r="E1" s="117"/>
      <c r="F1" s="117"/>
      <c r="G1" s="117"/>
      <c r="H1" s="117"/>
    </row>
    <row r="2" spans="1:8" ht="11.25" customHeight="1" thickBot="1" x14ac:dyDescent="0.3"/>
    <row r="3" spans="1:8" x14ac:dyDescent="0.25">
      <c r="A3" s="137" t="s">
        <v>97</v>
      </c>
      <c r="B3" s="138"/>
      <c r="C3" s="138"/>
      <c r="D3" s="148"/>
      <c r="E3" s="133">
        <v>44742</v>
      </c>
      <c r="F3" s="133">
        <v>44834</v>
      </c>
      <c r="G3" s="133">
        <v>44926</v>
      </c>
      <c r="H3" s="129">
        <v>45016</v>
      </c>
    </row>
    <row r="4" spans="1:8" ht="15.75" thickBot="1" x14ac:dyDescent="0.3">
      <c r="A4" s="135" t="s">
        <v>72</v>
      </c>
      <c r="B4" s="136"/>
      <c r="C4" s="136"/>
      <c r="D4" s="144"/>
      <c r="E4" s="134"/>
      <c r="F4" s="134"/>
      <c r="G4" s="134"/>
      <c r="H4" s="130"/>
    </row>
    <row r="5" spans="1:8" x14ac:dyDescent="0.25">
      <c r="A5" s="145" t="s">
        <v>98</v>
      </c>
      <c r="B5" s="146"/>
      <c r="C5" s="146"/>
      <c r="D5" s="147"/>
      <c r="E5" s="52">
        <v>663</v>
      </c>
      <c r="F5" s="52">
        <v>3616</v>
      </c>
      <c r="G5" s="52">
        <v>85</v>
      </c>
      <c r="H5" s="69">
        <f>H6+H13+H20+H22+H29+H35+H40+H46</f>
        <v>160</v>
      </c>
    </row>
    <row r="6" spans="1:8" x14ac:dyDescent="0.25">
      <c r="A6" s="20"/>
      <c r="B6" s="99" t="s">
        <v>75</v>
      </c>
      <c r="C6" s="99"/>
      <c r="D6" s="100"/>
      <c r="E6" s="4">
        <v>649</v>
      </c>
      <c r="F6" s="4">
        <v>950</v>
      </c>
      <c r="G6" s="4">
        <v>1236</v>
      </c>
      <c r="H6" s="66">
        <f>H7+H10</f>
        <v>263</v>
      </c>
    </row>
    <row r="7" spans="1:8" x14ac:dyDescent="0.25">
      <c r="A7" s="21"/>
      <c r="B7" s="5"/>
      <c r="C7" s="101" t="s">
        <v>76</v>
      </c>
      <c r="D7" s="102"/>
      <c r="E7" s="3">
        <v>649</v>
      </c>
      <c r="F7" s="3">
        <v>928</v>
      </c>
      <c r="G7" s="3">
        <v>1207</v>
      </c>
      <c r="H7" s="65">
        <f>H8+H9</f>
        <v>260</v>
      </c>
    </row>
    <row r="8" spans="1:8" x14ac:dyDescent="0.25">
      <c r="A8" s="20"/>
      <c r="B8" s="6"/>
      <c r="C8" s="6"/>
      <c r="D8" s="13" t="s">
        <v>77</v>
      </c>
      <c r="E8" s="4">
        <v>649</v>
      </c>
      <c r="F8" s="4">
        <v>928</v>
      </c>
      <c r="G8" s="4">
        <v>1207</v>
      </c>
      <c r="H8" s="66">
        <v>260</v>
      </c>
    </row>
    <row r="9" spans="1:8" x14ac:dyDescent="0.25">
      <c r="A9" s="21"/>
      <c r="B9" s="5"/>
      <c r="C9" s="5"/>
      <c r="D9" s="12" t="s">
        <v>78</v>
      </c>
      <c r="E9" s="3"/>
      <c r="F9" s="3"/>
      <c r="G9" s="3"/>
      <c r="H9" s="65"/>
    </row>
    <row r="10" spans="1:8" x14ac:dyDescent="0.25">
      <c r="A10" s="20"/>
      <c r="B10" s="6"/>
      <c r="C10" s="99" t="s">
        <v>79</v>
      </c>
      <c r="D10" s="100"/>
      <c r="E10" s="4"/>
      <c r="F10" s="4">
        <v>22</v>
      </c>
      <c r="G10" s="4">
        <v>29</v>
      </c>
      <c r="H10" s="66">
        <f>H11+H12</f>
        <v>3</v>
      </c>
    </row>
    <row r="11" spans="1:8" x14ac:dyDescent="0.25">
      <c r="A11" s="21"/>
      <c r="B11" s="5"/>
      <c r="C11" s="5"/>
      <c r="D11" s="12" t="s">
        <v>80</v>
      </c>
      <c r="E11" s="3"/>
      <c r="F11" s="3">
        <v>22</v>
      </c>
      <c r="G11" s="3">
        <v>29</v>
      </c>
      <c r="H11" s="65">
        <v>3</v>
      </c>
    </row>
    <row r="12" spans="1:8" x14ac:dyDescent="0.25">
      <c r="A12" s="20"/>
      <c r="B12" s="6"/>
      <c r="C12" s="6"/>
      <c r="D12" s="13" t="s">
        <v>81</v>
      </c>
      <c r="E12" s="4"/>
      <c r="F12" s="4"/>
      <c r="G12" s="4"/>
      <c r="H12" s="66"/>
    </row>
    <row r="13" spans="1:8" x14ac:dyDescent="0.25">
      <c r="A13" s="21"/>
      <c r="B13" s="101" t="s">
        <v>147</v>
      </c>
      <c r="C13" s="101"/>
      <c r="D13" s="102"/>
      <c r="E13" s="3">
        <v>6138</v>
      </c>
      <c r="F13" s="3">
        <v>12806</v>
      </c>
      <c r="G13" s="3">
        <v>20722</v>
      </c>
      <c r="H13" s="65">
        <f>H18</f>
        <v>5688</v>
      </c>
    </row>
    <row r="14" spans="1:8" x14ac:dyDescent="0.25">
      <c r="A14" s="20"/>
      <c r="B14" s="6"/>
      <c r="C14" s="99" t="s">
        <v>99</v>
      </c>
      <c r="D14" s="100"/>
      <c r="E14" s="4"/>
      <c r="F14" s="4"/>
      <c r="G14" s="4"/>
      <c r="H14" s="66"/>
    </row>
    <row r="15" spans="1:8" x14ac:dyDescent="0.25">
      <c r="A15" s="21"/>
      <c r="B15" s="5"/>
      <c r="C15" s="101" t="s">
        <v>148</v>
      </c>
      <c r="D15" s="102"/>
      <c r="E15" s="3"/>
      <c r="F15" s="3"/>
      <c r="G15" s="3"/>
      <c r="H15" s="65"/>
    </row>
    <row r="16" spans="1:8" x14ac:dyDescent="0.25">
      <c r="A16" s="20"/>
      <c r="B16" s="6"/>
      <c r="C16" s="6"/>
      <c r="D16" s="13" t="s">
        <v>100</v>
      </c>
      <c r="E16" s="4"/>
      <c r="F16" s="4"/>
      <c r="G16" s="4"/>
      <c r="H16" s="66"/>
    </row>
    <row r="17" spans="1:8" x14ac:dyDescent="0.25">
      <c r="A17" s="21"/>
      <c r="B17" s="5"/>
      <c r="C17" s="5"/>
      <c r="D17" s="12" t="s">
        <v>101</v>
      </c>
      <c r="E17" s="3"/>
      <c r="F17" s="3"/>
      <c r="G17" s="3"/>
      <c r="H17" s="65"/>
    </row>
    <row r="18" spans="1:8" x14ac:dyDescent="0.25">
      <c r="A18" s="20"/>
      <c r="B18" s="6"/>
      <c r="C18" s="99" t="s">
        <v>154</v>
      </c>
      <c r="D18" s="100"/>
      <c r="E18" s="4">
        <v>6138</v>
      </c>
      <c r="F18" s="4">
        <v>12806</v>
      </c>
      <c r="G18" s="4">
        <v>20722</v>
      </c>
      <c r="H18" s="66">
        <v>5688</v>
      </c>
    </row>
    <row r="19" spans="1:8" x14ac:dyDescent="0.25">
      <c r="A19" s="21"/>
      <c r="B19" s="5"/>
      <c r="C19" s="101" t="s">
        <v>149</v>
      </c>
      <c r="D19" s="102"/>
      <c r="E19" s="3"/>
      <c r="F19" s="3"/>
      <c r="G19" s="3"/>
      <c r="H19" s="65"/>
    </row>
    <row r="20" spans="1:8" x14ac:dyDescent="0.25">
      <c r="A20" s="20"/>
      <c r="B20" s="99" t="s">
        <v>150</v>
      </c>
      <c r="C20" s="99"/>
      <c r="D20" s="100"/>
      <c r="E20" s="4"/>
      <c r="F20" s="4"/>
      <c r="G20" s="4">
        <v>662</v>
      </c>
      <c r="H20" s="66">
        <v>946</v>
      </c>
    </row>
    <row r="21" spans="1:8" x14ac:dyDescent="0.25">
      <c r="A21" s="21"/>
      <c r="B21" s="101" t="s">
        <v>82</v>
      </c>
      <c r="C21" s="101"/>
      <c r="D21" s="102"/>
      <c r="E21" s="3"/>
      <c r="F21" s="3"/>
      <c r="G21" s="3"/>
      <c r="H21" s="65"/>
    </row>
    <row r="22" spans="1:8" x14ac:dyDescent="0.25">
      <c r="A22" s="20"/>
      <c r="B22" s="99" t="s">
        <v>83</v>
      </c>
      <c r="C22" s="99"/>
      <c r="D22" s="100"/>
      <c r="E22" s="4">
        <v>-1344</v>
      </c>
      <c r="F22" s="4">
        <v>-2417</v>
      </c>
      <c r="G22" s="4">
        <v>-3398</v>
      </c>
      <c r="H22" s="66">
        <f>H23+H26</f>
        <v>-660</v>
      </c>
    </row>
    <row r="23" spans="1:8" x14ac:dyDescent="0.25">
      <c r="A23" s="21"/>
      <c r="B23" s="5"/>
      <c r="C23" s="101" t="s">
        <v>84</v>
      </c>
      <c r="D23" s="102"/>
      <c r="E23" s="3">
        <v>-1451</v>
      </c>
      <c r="F23" s="3">
        <v>-2118</v>
      </c>
      <c r="G23" s="3">
        <v>-2668</v>
      </c>
      <c r="H23" s="65">
        <f>H24+H25</f>
        <v>-1449</v>
      </c>
    </row>
    <row r="24" spans="1:8" x14ac:dyDescent="0.25">
      <c r="A24" s="20"/>
      <c r="B24" s="6"/>
      <c r="C24" s="6"/>
      <c r="D24" s="13" t="s">
        <v>85</v>
      </c>
      <c r="E24" s="4">
        <v>-1451</v>
      </c>
      <c r="F24" s="4">
        <v>-2118</v>
      </c>
      <c r="G24" s="4">
        <v>-2668</v>
      </c>
      <c r="H24" s="66">
        <v>-1449</v>
      </c>
    </row>
    <row r="25" spans="1:8" x14ac:dyDescent="0.25">
      <c r="A25" s="21"/>
      <c r="B25" s="5"/>
      <c r="C25" s="5"/>
      <c r="D25" s="12" t="s">
        <v>86</v>
      </c>
      <c r="E25" s="3"/>
      <c r="F25" s="3"/>
      <c r="G25" s="3"/>
      <c r="H25" s="65"/>
    </row>
    <row r="26" spans="1:8" x14ac:dyDescent="0.25">
      <c r="A26" s="20"/>
      <c r="B26" s="6"/>
      <c r="C26" s="99" t="s">
        <v>87</v>
      </c>
      <c r="D26" s="100"/>
      <c r="E26" s="4">
        <v>107</v>
      </c>
      <c r="F26" s="4">
        <v>-299</v>
      </c>
      <c r="G26" s="4">
        <v>-730</v>
      </c>
      <c r="H26" s="66">
        <f>H27</f>
        <v>789</v>
      </c>
    </row>
    <row r="27" spans="1:8" x14ac:dyDescent="0.25">
      <c r="A27" s="21"/>
      <c r="B27" s="5"/>
      <c r="C27" s="5"/>
      <c r="D27" s="12" t="s">
        <v>88</v>
      </c>
      <c r="E27" s="3">
        <v>107</v>
      </c>
      <c r="F27" s="3">
        <v>-299</v>
      </c>
      <c r="G27" s="3">
        <v>-730</v>
      </c>
      <c r="H27" s="65">
        <v>789</v>
      </c>
    </row>
    <row r="28" spans="1:8" x14ac:dyDescent="0.25">
      <c r="A28" s="20"/>
      <c r="B28" s="6"/>
      <c r="C28" s="6"/>
      <c r="D28" s="13" t="s">
        <v>89</v>
      </c>
      <c r="E28" s="4"/>
      <c r="F28" s="4"/>
      <c r="G28" s="4"/>
      <c r="H28" s="66"/>
    </row>
    <row r="29" spans="1:8" x14ac:dyDescent="0.25">
      <c r="A29" s="21"/>
      <c r="B29" s="101" t="s">
        <v>102</v>
      </c>
      <c r="C29" s="101"/>
      <c r="D29" s="102"/>
      <c r="E29" s="3">
        <v>1104</v>
      </c>
      <c r="F29" s="3">
        <v>1640</v>
      </c>
      <c r="G29" s="3">
        <v>2355</v>
      </c>
      <c r="H29" s="65">
        <f>H30</f>
        <v>542</v>
      </c>
    </row>
    <row r="30" spans="1:8" x14ac:dyDescent="0.25">
      <c r="A30" s="20"/>
      <c r="B30" s="6"/>
      <c r="C30" s="99" t="s">
        <v>103</v>
      </c>
      <c r="D30" s="100"/>
      <c r="E30" s="4">
        <v>1104</v>
      </c>
      <c r="F30" s="4">
        <v>1640</v>
      </c>
      <c r="G30" s="4">
        <v>2355</v>
      </c>
      <c r="H30" s="66">
        <f>H31</f>
        <v>542</v>
      </c>
    </row>
    <row r="31" spans="1:8" x14ac:dyDescent="0.25">
      <c r="A31" s="21"/>
      <c r="B31" s="5"/>
      <c r="C31" s="5"/>
      <c r="D31" s="12" t="s">
        <v>104</v>
      </c>
      <c r="E31" s="3">
        <v>1104</v>
      </c>
      <c r="F31" s="3">
        <v>1640</v>
      </c>
      <c r="G31" s="3">
        <v>2355</v>
      </c>
      <c r="H31" s="65">
        <v>542</v>
      </c>
    </row>
    <row r="32" spans="1:8" x14ac:dyDescent="0.25">
      <c r="A32" s="20"/>
      <c r="B32" s="6"/>
      <c r="C32" s="6"/>
      <c r="D32" s="13" t="s">
        <v>105</v>
      </c>
      <c r="E32" s="4"/>
      <c r="F32" s="4"/>
      <c r="G32" s="4"/>
      <c r="H32" s="66"/>
    </row>
    <row r="33" spans="1:8" x14ac:dyDescent="0.25">
      <c r="A33" s="21"/>
      <c r="B33" s="5"/>
      <c r="C33" s="101" t="s">
        <v>106</v>
      </c>
      <c r="D33" s="102"/>
      <c r="E33" s="3"/>
      <c r="F33" s="3"/>
      <c r="G33" s="3"/>
      <c r="H33" s="65"/>
    </row>
    <row r="34" spans="1:8" x14ac:dyDescent="0.25">
      <c r="A34" s="20"/>
      <c r="B34" s="99" t="s">
        <v>146</v>
      </c>
      <c r="C34" s="99"/>
      <c r="D34" s="100"/>
      <c r="E34" s="4"/>
      <c r="F34" s="4"/>
      <c r="G34" s="4"/>
      <c r="H34" s="66"/>
    </row>
    <row r="35" spans="1:8" x14ac:dyDescent="0.25">
      <c r="A35" s="21"/>
      <c r="B35" s="101" t="s">
        <v>91</v>
      </c>
      <c r="C35" s="101"/>
      <c r="D35" s="102"/>
      <c r="E35" s="3">
        <v>-428</v>
      </c>
      <c r="F35" s="3">
        <v>-668</v>
      </c>
      <c r="G35" s="3">
        <v>-937</v>
      </c>
      <c r="H35" s="65">
        <f>H38</f>
        <v>-260</v>
      </c>
    </row>
    <row r="36" spans="1:8" x14ac:dyDescent="0.25">
      <c r="A36" s="20"/>
      <c r="B36" s="6"/>
      <c r="C36" s="99" t="s">
        <v>92</v>
      </c>
      <c r="D36" s="100"/>
      <c r="E36" s="4"/>
      <c r="F36" s="4"/>
      <c r="G36" s="4"/>
      <c r="H36" s="66"/>
    </row>
    <row r="37" spans="1:8" x14ac:dyDescent="0.25">
      <c r="A37" s="21"/>
      <c r="B37" s="5"/>
      <c r="C37" s="101" t="s">
        <v>93</v>
      </c>
      <c r="D37" s="102"/>
      <c r="E37" s="3"/>
      <c r="F37" s="3"/>
      <c r="G37" s="3"/>
      <c r="H37" s="65"/>
    </row>
    <row r="38" spans="1:8" x14ac:dyDescent="0.25">
      <c r="A38" s="20"/>
      <c r="B38" s="6"/>
      <c r="C38" s="99" t="s">
        <v>94</v>
      </c>
      <c r="D38" s="100"/>
      <c r="E38" s="4">
        <v>-428</v>
      </c>
      <c r="F38" s="4">
        <v>-668</v>
      </c>
      <c r="G38" s="4">
        <v>-937</v>
      </c>
      <c r="H38" s="66">
        <v>-260</v>
      </c>
    </row>
    <row r="39" spans="1:8" x14ac:dyDescent="0.25">
      <c r="A39" s="21"/>
      <c r="B39" s="5"/>
      <c r="C39" s="101" t="s">
        <v>95</v>
      </c>
      <c r="D39" s="102"/>
      <c r="E39" s="3"/>
      <c r="F39" s="3"/>
      <c r="G39" s="3"/>
      <c r="H39" s="65"/>
    </row>
    <row r="40" spans="1:8" x14ac:dyDescent="0.25">
      <c r="A40" s="20"/>
      <c r="B40" s="99" t="s">
        <v>151</v>
      </c>
      <c r="C40" s="99"/>
      <c r="D40" s="100"/>
      <c r="E40" s="4">
        <v>203</v>
      </c>
      <c r="F40" s="4">
        <v>321</v>
      </c>
      <c r="G40" s="4">
        <v>-3163</v>
      </c>
      <c r="H40" s="66">
        <f>H41+H42</f>
        <v>162</v>
      </c>
    </row>
    <row r="41" spans="1:8" x14ac:dyDescent="0.25">
      <c r="A41" s="21"/>
      <c r="B41" s="5"/>
      <c r="C41" s="101" t="s">
        <v>152</v>
      </c>
      <c r="D41" s="102"/>
      <c r="E41" s="3"/>
      <c r="F41" s="3"/>
      <c r="G41" s="3">
        <v>-276</v>
      </c>
      <c r="H41" s="65"/>
    </row>
    <row r="42" spans="1:8" x14ac:dyDescent="0.25">
      <c r="A42" s="20"/>
      <c r="B42" s="6"/>
      <c r="C42" s="99" t="s">
        <v>153</v>
      </c>
      <c r="D42" s="100"/>
      <c r="E42" s="4">
        <v>203</v>
      </c>
      <c r="F42" s="4">
        <v>321</v>
      </c>
      <c r="G42" s="4">
        <v>-2887</v>
      </c>
      <c r="H42" s="66">
        <v>162</v>
      </c>
    </row>
    <row r="43" spans="1:8" x14ac:dyDescent="0.25">
      <c r="A43" s="21"/>
      <c r="B43" s="5"/>
      <c r="C43" s="101" t="s">
        <v>155</v>
      </c>
      <c r="D43" s="102"/>
      <c r="E43" s="3"/>
      <c r="F43" s="3"/>
      <c r="G43" s="3"/>
      <c r="H43" s="65"/>
    </row>
    <row r="44" spans="1:8" x14ac:dyDescent="0.25">
      <c r="A44" s="20"/>
      <c r="B44" s="99" t="s">
        <v>156</v>
      </c>
      <c r="C44" s="99"/>
      <c r="D44" s="100"/>
      <c r="E44" s="93">
        <v>-4775</v>
      </c>
      <c r="F44" s="93">
        <v>-3686</v>
      </c>
      <c r="G44" s="93"/>
      <c r="H44" s="66"/>
    </row>
    <row r="45" spans="1:8" x14ac:dyDescent="0.25">
      <c r="A45" s="21"/>
      <c r="B45" s="101" t="s">
        <v>96</v>
      </c>
      <c r="C45" s="101"/>
      <c r="D45" s="102"/>
      <c r="E45" s="3"/>
      <c r="F45" s="3"/>
      <c r="G45" s="3"/>
      <c r="H45" s="65"/>
    </row>
    <row r="46" spans="1:8" ht="15.75" thickBot="1" x14ac:dyDescent="0.3">
      <c r="A46" s="38"/>
      <c r="B46" s="142" t="s">
        <v>157</v>
      </c>
      <c r="C46" s="142"/>
      <c r="D46" s="143"/>
      <c r="E46" s="9">
        <v>-884</v>
      </c>
      <c r="F46" s="9">
        <v>-5330</v>
      </c>
      <c r="G46" s="9">
        <v>-17392</v>
      </c>
      <c r="H46" s="70">
        <v>-6521</v>
      </c>
    </row>
  </sheetData>
  <sheetProtection algorithmName="SHA-512" hashValue="w0ZMpD4+i/ZO7MpucBBKpihB1UBAsmT1EyzlOuOo5uWoxehUolSZJoBvp0dvoVn7U3JDwewaWkMVJvtN26d53Q==" saltValue="em4thL0lRk58quJH5pDS/Q==" spinCount="100000" sheet="1" objects="1" scenarios="1"/>
  <mergeCells count="37">
    <mergeCell ref="A1:H1"/>
    <mergeCell ref="G3:G4"/>
    <mergeCell ref="F3:F4"/>
    <mergeCell ref="E3:E4"/>
    <mergeCell ref="C26:D26"/>
    <mergeCell ref="C18:D18"/>
    <mergeCell ref="A3:D3"/>
    <mergeCell ref="B29:D29"/>
    <mergeCell ref="A4:D4"/>
    <mergeCell ref="B20:D20"/>
    <mergeCell ref="A5:D5"/>
    <mergeCell ref="B6:D6"/>
    <mergeCell ref="C7:D7"/>
    <mergeCell ref="C10:D10"/>
    <mergeCell ref="B13:D13"/>
    <mergeCell ref="C14:D14"/>
    <mergeCell ref="C15:D15"/>
    <mergeCell ref="C19:D19"/>
    <mergeCell ref="B21:D21"/>
    <mergeCell ref="B22:D22"/>
    <mergeCell ref="C23:D23"/>
    <mergeCell ref="H3:H4"/>
    <mergeCell ref="C38:D38"/>
    <mergeCell ref="B45:D45"/>
    <mergeCell ref="B46:D46"/>
    <mergeCell ref="C39:D39"/>
    <mergeCell ref="B40:D40"/>
    <mergeCell ref="C41:D41"/>
    <mergeCell ref="C42:D42"/>
    <mergeCell ref="C43:D43"/>
    <mergeCell ref="B44:D44"/>
    <mergeCell ref="C37:D37"/>
    <mergeCell ref="C30:D30"/>
    <mergeCell ref="C33:D33"/>
    <mergeCell ref="B34:D34"/>
    <mergeCell ref="B35:D35"/>
    <mergeCell ref="C36:D3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7" width="10.7109375" customWidth="1"/>
    <col min="8" max="8" width="9.85546875" customWidth="1"/>
    <col min="9" max="10" width="10.28515625" bestFit="1" customWidth="1"/>
  </cols>
  <sheetData>
    <row r="1" spans="1:10" ht="15.75" x14ac:dyDescent="0.25">
      <c r="A1" s="117" t="s">
        <v>121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0.5" customHeight="1" thickBot="1" x14ac:dyDescent="0.3"/>
    <row r="3" spans="1:10" x14ac:dyDescent="0.25">
      <c r="A3" s="154" t="s">
        <v>107</v>
      </c>
      <c r="B3" s="155"/>
      <c r="C3" s="155"/>
      <c r="D3" s="155"/>
      <c r="E3" s="155"/>
      <c r="F3" s="156"/>
      <c r="G3" s="133">
        <v>44742</v>
      </c>
      <c r="H3" s="133">
        <v>44834</v>
      </c>
      <c r="I3" s="133">
        <v>44926</v>
      </c>
      <c r="J3" s="129">
        <v>45016</v>
      </c>
    </row>
    <row r="4" spans="1:10" ht="15.75" thickBot="1" x14ac:dyDescent="0.3">
      <c r="A4" s="135" t="s">
        <v>72</v>
      </c>
      <c r="B4" s="136"/>
      <c r="C4" s="136"/>
      <c r="D4" s="136"/>
      <c r="E4" s="136"/>
      <c r="F4" s="144"/>
      <c r="G4" s="134"/>
      <c r="H4" s="134"/>
      <c r="I4" s="134"/>
      <c r="J4" s="130"/>
    </row>
    <row r="5" spans="1:10" x14ac:dyDescent="0.25">
      <c r="A5" s="149" t="s">
        <v>108</v>
      </c>
      <c r="B5" s="150"/>
      <c r="C5" s="150"/>
      <c r="D5" s="150"/>
      <c r="E5" s="150"/>
      <c r="F5" s="151"/>
      <c r="G5" s="74">
        <v>36213</v>
      </c>
      <c r="H5" s="74">
        <v>41958</v>
      </c>
      <c r="I5" s="74">
        <v>37214</v>
      </c>
      <c r="J5" s="46">
        <f>J6+J25+J28+J29</f>
        <v>6269</v>
      </c>
    </row>
    <row r="6" spans="1:10" x14ac:dyDescent="0.25">
      <c r="A6" s="20"/>
      <c r="B6" s="106" t="s">
        <v>109</v>
      </c>
      <c r="C6" s="106"/>
      <c r="D6" s="106"/>
      <c r="E6" s="106"/>
      <c r="F6" s="107"/>
      <c r="G6" s="75">
        <v>33633</v>
      </c>
      <c r="H6" s="75">
        <v>39375</v>
      </c>
      <c r="I6" s="75">
        <v>37502</v>
      </c>
      <c r="J6" s="71">
        <f>J7+J8+J9+J16+J17+J21+J22+J23+J24</f>
        <v>6273</v>
      </c>
    </row>
    <row r="7" spans="1:10" x14ac:dyDescent="0.25">
      <c r="A7" s="21"/>
      <c r="B7" s="5"/>
      <c r="C7" s="101" t="s">
        <v>110</v>
      </c>
      <c r="D7" s="101"/>
      <c r="E7" s="101"/>
      <c r="F7" s="102"/>
      <c r="G7" s="74">
        <v>1164</v>
      </c>
      <c r="H7" s="74">
        <v>16254</v>
      </c>
      <c r="I7" s="74">
        <v>28207</v>
      </c>
      <c r="J7" s="46">
        <v>8019</v>
      </c>
    </row>
    <row r="8" spans="1:10" x14ac:dyDescent="0.25">
      <c r="A8" s="20"/>
      <c r="B8" s="6"/>
      <c r="C8" s="99" t="s">
        <v>111</v>
      </c>
      <c r="D8" s="99"/>
      <c r="E8" s="99"/>
      <c r="F8" s="100"/>
      <c r="G8" s="75">
        <v>663</v>
      </c>
      <c r="H8" s="75">
        <v>3616</v>
      </c>
      <c r="I8" s="75">
        <v>85</v>
      </c>
      <c r="J8" s="71">
        <v>160</v>
      </c>
    </row>
    <row r="9" spans="1:10" x14ac:dyDescent="0.25">
      <c r="A9" s="21"/>
      <c r="B9" s="5"/>
      <c r="C9" s="101" t="s">
        <v>147</v>
      </c>
      <c r="D9" s="101"/>
      <c r="E9" s="101"/>
      <c r="F9" s="102"/>
      <c r="G9" s="74">
        <v>706</v>
      </c>
      <c r="H9" s="74">
        <v>890</v>
      </c>
      <c r="I9" s="74">
        <v>163073</v>
      </c>
      <c r="J9" s="46">
        <f>J10+J11+J14+J15</f>
        <v>181</v>
      </c>
    </row>
    <row r="10" spans="1:10" x14ac:dyDescent="0.25">
      <c r="A10" s="20"/>
      <c r="B10" s="6"/>
      <c r="C10" s="6"/>
      <c r="D10" s="106" t="s">
        <v>99</v>
      </c>
      <c r="E10" s="106"/>
      <c r="F10" s="107"/>
      <c r="G10" s="75"/>
      <c r="H10" s="75"/>
      <c r="I10" s="75"/>
      <c r="J10" s="71"/>
    </row>
    <row r="11" spans="1:10" x14ac:dyDescent="0.25">
      <c r="A11" s="21"/>
      <c r="B11" s="5"/>
      <c r="C11" s="5"/>
      <c r="D11" s="108" t="s">
        <v>148</v>
      </c>
      <c r="E11" s="108"/>
      <c r="F11" s="109"/>
      <c r="G11" s="74">
        <v>706</v>
      </c>
      <c r="H11" s="74">
        <v>890</v>
      </c>
      <c r="I11" s="74">
        <v>1073</v>
      </c>
      <c r="J11" s="46">
        <f>J12+J13</f>
        <v>181</v>
      </c>
    </row>
    <row r="12" spans="1:10" x14ac:dyDescent="0.25">
      <c r="A12" s="20"/>
      <c r="B12" s="6"/>
      <c r="C12" s="6"/>
      <c r="D12" s="6"/>
      <c r="E12" s="99" t="s">
        <v>100</v>
      </c>
      <c r="F12" s="100"/>
      <c r="G12" s="75">
        <v>706</v>
      </c>
      <c r="H12" s="75">
        <v>890</v>
      </c>
      <c r="I12" s="75">
        <v>1073</v>
      </c>
      <c r="J12" s="71">
        <v>181</v>
      </c>
    </row>
    <row r="13" spans="1:10" x14ac:dyDescent="0.25">
      <c r="A13" s="21"/>
      <c r="B13" s="5"/>
      <c r="C13" s="5"/>
      <c r="D13" s="5"/>
      <c r="E13" s="101" t="s">
        <v>101</v>
      </c>
      <c r="F13" s="102"/>
      <c r="G13" s="74"/>
      <c r="H13" s="74"/>
      <c r="I13" s="74"/>
      <c r="J13" s="46"/>
    </row>
    <row r="14" spans="1:10" x14ac:dyDescent="0.25">
      <c r="A14" s="20"/>
      <c r="B14" s="6"/>
      <c r="C14" s="6"/>
      <c r="D14" s="106" t="s">
        <v>154</v>
      </c>
      <c r="E14" s="106"/>
      <c r="F14" s="107"/>
      <c r="G14" s="75"/>
      <c r="H14" s="75"/>
      <c r="I14" s="75"/>
      <c r="J14" s="71"/>
    </row>
    <row r="15" spans="1:10" x14ac:dyDescent="0.25">
      <c r="A15" s="21"/>
      <c r="B15" s="5"/>
      <c r="C15" s="5"/>
      <c r="D15" s="108" t="s">
        <v>149</v>
      </c>
      <c r="E15" s="108"/>
      <c r="F15" s="109"/>
      <c r="G15" s="74"/>
      <c r="H15" s="74"/>
      <c r="I15" s="74">
        <v>162000</v>
      </c>
      <c r="J15" s="46"/>
    </row>
    <row r="16" spans="1:10" x14ac:dyDescent="0.25">
      <c r="A16" s="20"/>
      <c r="B16" s="6"/>
      <c r="C16" s="99" t="s">
        <v>158</v>
      </c>
      <c r="D16" s="99"/>
      <c r="E16" s="99"/>
      <c r="F16" s="100"/>
      <c r="G16" s="75">
        <v>884</v>
      </c>
      <c r="H16" s="75">
        <v>5330</v>
      </c>
      <c r="I16" s="75">
        <v>17392</v>
      </c>
      <c r="J16" s="71">
        <v>6521</v>
      </c>
    </row>
    <row r="17" spans="1:10" x14ac:dyDescent="0.25">
      <c r="A17" s="21"/>
      <c r="B17" s="5"/>
      <c r="C17" s="101" t="s">
        <v>159</v>
      </c>
      <c r="D17" s="101"/>
      <c r="E17" s="101"/>
      <c r="F17" s="102"/>
      <c r="G17" s="74">
        <v>-2908</v>
      </c>
      <c r="H17" s="74">
        <v>-3551</v>
      </c>
      <c r="I17" s="74">
        <v>-141810</v>
      </c>
      <c r="J17" s="46">
        <f>J18+J19+J20</f>
        <v>-643</v>
      </c>
    </row>
    <row r="18" spans="1:10" x14ac:dyDescent="0.25">
      <c r="A18" s="20"/>
      <c r="B18" s="6"/>
      <c r="C18" s="6"/>
      <c r="D18" s="106" t="s">
        <v>152</v>
      </c>
      <c r="E18" s="106"/>
      <c r="F18" s="107"/>
      <c r="G18" s="75">
        <v>-1643</v>
      </c>
      <c r="H18" s="75">
        <v>-2017</v>
      </c>
      <c r="I18" s="75">
        <v>-2391</v>
      </c>
      <c r="J18" s="71">
        <v>-374</v>
      </c>
    </row>
    <row r="19" spans="1:10" x14ac:dyDescent="0.25">
      <c r="A19" s="21"/>
      <c r="B19" s="5"/>
      <c r="C19" s="5"/>
      <c r="D19" s="108" t="s">
        <v>153</v>
      </c>
      <c r="E19" s="108"/>
      <c r="F19" s="109"/>
      <c r="G19" s="74">
        <v>-1265</v>
      </c>
      <c r="H19" s="74">
        <v>-1534</v>
      </c>
      <c r="I19" s="74">
        <v>-11640</v>
      </c>
      <c r="J19" s="46">
        <v>-269</v>
      </c>
    </row>
    <row r="20" spans="1:10" x14ac:dyDescent="0.25">
      <c r="A20" s="20"/>
      <c r="B20" s="6"/>
      <c r="C20" s="6"/>
      <c r="D20" s="106" t="s">
        <v>155</v>
      </c>
      <c r="E20" s="106"/>
      <c r="F20" s="107"/>
      <c r="G20" s="75"/>
      <c r="H20" s="75"/>
      <c r="I20" s="75">
        <v>-127779</v>
      </c>
      <c r="J20" s="71"/>
    </row>
    <row r="21" spans="1:10" x14ac:dyDescent="0.25">
      <c r="A21" s="21"/>
      <c r="B21" s="5"/>
      <c r="C21" s="101" t="s">
        <v>160</v>
      </c>
      <c r="D21" s="101"/>
      <c r="E21" s="101"/>
      <c r="F21" s="102"/>
      <c r="G21" s="74">
        <v>-884</v>
      </c>
      <c r="H21" s="74">
        <v>-5330</v>
      </c>
      <c r="I21" s="74">
        <v>-17392</v>
      </c>
      <c r="J21" s="46">
        <v>-6521</v>
      </c>
    </row>
    <row r="22" spans="1:10" x14ac:dyDescent="0.25">
      <c r="A22" s="20"/>
      <c r="B22" s="6"/>
      <c r="C22" s="99" t="s">
        <v>112</v>
      </c>
      <c r="D22" s="99"/>
      <c r="E22" s="99"/>
      <c r="F22" s="100"/>
      <c r="G22" s="75">
        <v>162437</v>
      </c>
      <c r="H22" s="75">
        <v>162561</v>
      </c>
      <c r="I22" s="75">
        <v>3989</v>
      </c>
      <c r="J22" s="71">
        <v>696</v>
      </c>
    </row>
    <row r="23" spans="1:10" x14ac:dyDescent="0.25">
      <c r="A23" s="21"/>
      <c r="B23" s="5"/>
      <c r="C23" s="101" t="s">
        <v>113</v>
      </c>
      <c r="D23" s="101"/>
      <c r="E23" s="101"/>
      <c r="F23" s="102"/>
      <c r="G23" s="74">
        <v>-129014</v>
      </c>
      <c r="H23" s="74">
        <v>-131220</v>
      </c>
      <c r="I23" s="74">
        <v>-3500</v>
      </c>
      <c r="J23" s="46">
        <v>-640</v>
      </c>
    </row>
    <row r="24" spans="1:10" x14ac:dyDescent="0.25">
      <c r="A24" s="20"/>
      <c r="B24" s="6"/>
      <c r="C24" s="99" t="s">
        <v>114</v>
      </c>
      <c r="D24" s="99"/>
      <c r="E24" s="99"/>
      <c r="F24" s="100"/>
      <c r="G24" s="75">
        <v>585</v>
      </c>
      <c r="H24" s="75">
        <v>-9175</v>
      </c>
      <c r="I24" s="75">
        <v>-12542</v>
      </c>
      <c r="J24" s="71">
        <v>-1500</v>
      </c>
    </row>
    <row r="25" spans="1:10" x14ac:dyDescent="0.25">
      <c r="A25" s="21"/>
      <c r="B25" s="108" t="s">
        <v>115</v>
      </c>
      <c r="C25" s="108"/>
      <c r="D25" s="108"/>
      <c r="E25" s="108"/>
      <c r="F25" s="109"/>
      <c r="G25" s="74">
        <v>2863</v>
      </c>
      <c r="H25" s="74">
        <v>2868</v>
      </c>
      <c r="I25" s="74"/>
      <c r="J25" s="46">
        <f>J26+J27</f>
        <v>1</v>
      </c>
    </row>
    <row r="26" spans="1:10" x14ac:dyDescent="0.25">
      <c r="A26" s="20"/>
      <c r="B26" s="6"/>
      <c r="C26" s="7" t="s">
        <v>116</v>
      </c>
      <c r="D26" s="7"/>
      <c r="E26" s="7"/>
      <c r="F26" s="13"/>
      <c r="G26" s="75">
        <v>2863</v>
      </c>
      <c r="H26" s="75">
        <v>2868</v>
      </c>
      <c r="I26" s="75"/>
      <c r="J26" s="72">
        <v>1</v>
      </c>
    </row>
    <row r="27" spans="1:10" x14ac:dyDescent="0.25">
      <c r="A27" s="21"/>
      <c r="B27" s="5"/>
      <c r="C27" s="108" t="s">
        <v>117</v>
      </c>
      <c r="D27" s="108"/>
      <c r="E27" s="108"/>
      <c r="F27" s="109"/>
      <c r="G27" s="74"/>
      <c r="H27" s="74"/>
      <c r="I27" s="74"/>
      <c r="J27" s="46"/>
    </row>
    <row r="28" spans="1:10" x14ac:dyDescent="0.25">
      <c r="A28" s="20"/>
      <c r="B28" s="106" t="s">
        <v>118</v>
      </c>
      <c r="C28" s="106"/>
      <c r="D28" s="106"/>
      <c r="E28" s="106"/>
      <c r="F28" s="107"/>
      <c r="G28" s="76"/>
      <c r="H28" s="76"/>
      <c r="I28" s="76"/>
      <c r="J28" s="72"/>
    </row>
    <row r="29" spans="1:10" ht="15.75" thickBot="1" x14ac:dyDescent="0.3">
      <c r="A29" s="22"/>
      <c r="B29" s="152" t="s">
        <v>119</v>
      </c>
      <c r="C29" s="152"/>
      <c r="D29" s="152"/>
      <c r="E29" s="152"/>
      <c r="F29" s="153"/>
      <c r="G29" s="77">
        <v>-283</v>
      </c>
      <c r="H29" s="77">
        <v>-285</v>
      </c>
      <c r="I29" s="77">
        <v>-288</v>
      </c>
      <c r="J29" s="73">
        <v>-5</v>
      </c>
    </row>
  </sheetData>
  <sheetProtection algorithmName="SHA-512" hashValue="hqbU6uaJO0eubouB0swxRTqwTD8jDUBh5v6fZFOhRoCW+b7gNfZxoWLA2lq2olO6IFdw4zuLjQ+f3bg3QlKSlQ==" saltValue="Ggtp4kL8WMdaxuIyNLw0RQ==" spinCount="100000" sheet="1" objects="1" scenarios="1"/>
  <mergeCells count="31">
    <mergeCell ref="A1:J1"/>
    <mergeCell ref="I3:I4"/>
    <mergeCell ref="H3:H4"/>
    <mergeCell ref="G3:G4"/>
    <mergeCell ref="C9:F9"/>
    <mergeCell ref="A4:F4"/>
    <mergeCell ref="C7:F7"/>
    <mergeCell ref="A3:F3"/>
    <mergeCell ref="B29:F29"/>
    <mergeCell ref="B28:F28"/>
    <mergeCell ref="C27:F27"/>
    <mergeCell ref="B25:F25"/>
    <mergeCell ref="C22:F22"/>
    <mergeCell ref="C24:F24"/>
    <mergeCell ref="C23:F23"/>
    <mergeCell ref="J3:J4"/>
    <mergeCell ref="C21:F21"/>
    <mergeCell ref="D20:F20"/>
    <mergeCell ref="A5:F5"/>
    <mergeCell ref="B6:F6"/>
    <mergeCell ref="D14:F14"/>
    <mergeCell ref="E13:F13"/>
    <mergeCell ref="C16:F16"/>
    <mergeCell ref="D19:F19"/>
    <mergeCell ref="D18:F18"/>
    <mergeCell ref="C17:F17"/>
    <mergeCell ref="C8:F8"/>
    <mergeCell ref="E12:F12"/>
    <mergeCell ref="D11:F11"/>
    <mergeCell ref="D10:F10"/>
    <mergeCell ref="D15:F15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Ludmila Mončeková</cp:lastModifiedBy>
  <dcterms:created xsi:type="dcterms:W3CDTF">2013-08-08T07:07:28Z</dcterms:created>
  <dcterms:modified xsi:type="dcterms:W3CDTF">2023-05-11T08:27:15Z</dcterms:modified>
</cp:coreProperties>
</file>